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виконання 9 місяців\"/>
    </mc:Choice>
  </mc:AlternateContent>
  <bookViews>
    <workbookView xWindow="-120" yWindow="-120" windowWidth="29040" windowHeight="15840" activeTab="1"/>
  </bookViews>
  <sheets>
    <sheet name="Лист1" sheetId="1" r:id="rId1"/>
    <sheet name="Лист1 (2)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3" i="2" l="1"/>
  <c r="F73" i="2"/>
  <c r="G69" i="2"/>
  <c r="F69" i="2"/>
  <c r="D28" i="2" l="1"/>
  <c r="G96" i="2" l="1"/>
  <c r="G97" i="2" s="1"/>
  <c r="F96" i="2"/>
  <c r="F97" i="2" s="1"/>
  <c r="D17" i="2"/>
  <c r="E17" i="2" s="1"/>
  <c r="C17" i="2"/>
  <c r="D90" i="2"/>
  <c r="C90" i="2"/>
  <c r="D88" i="2"/>
  <c r="E88" i="2" s="1"/>
  <c r="C88" i="2"/>
  <c r="D86" i="2"/>
  <c r="E86" i="2" s="1"/>
  <c r="C86" i="2"/>
  <c r="D84" i="2"/>
  <c r="D83" i="2" s="1"/>
  <c r="C84" i="2"/>
  <c r="C83" i="2" s="1"/>
  <c r="C82" i="2" s="1"/>
  <c r="D65" i="2"/>
  <c r="D64" i="2" s="1"/>
  <c r="E64" i="2" s="1"/>
  <c r="C65" i="2"/>
  <c r="C64" i="2" s="1"/>
  <c r="D61" i="2"/>
  <c r="C61" i="2"/>
  <c r="D57" i="2"/>
  <c r="D56" i="2" s="1"/>
  <c r="C57" i="2"/>
  <c r="C56" i="2" s="1"/>
  <c r="D52" i="2"/>
  <c r="C52" i="2"/>
  <c r="D50" i="2"/>
  <c r="C50" i="2"/>
  <c r="C49" i="2" s="1"/>
  <c r="D39" i="2"/>
  <c r="C39" i="2"/>
  <c r="C28" i="2"/>
  <c r="C27" i="2" s="1"/>
  <c r="D24" i="2"/>
  <c r="C24" i="2"/>
  <c r="D22" i="2"/>
  <c r="C22" i="2"/>
  <c r="D20" i="2"/>
  <c r="C20" i="2"/>
  <c r="D14" i="2"/>
  <c r="D13" i="2" s="1"/>
  <c r="C14" i="2"/>
  <c r="C13" i="2" s="1"/>
  <c r="E95" i="2"/>
  <c r="E94" i="2"/>
  <c r="E93" i="2"/>
  <c r="H92" i="2"/>
  <c r="E91" i="2"/>
  <c r="H90" i="2"/>
  <c r="E90" i="2"/>
  <c r="E89" i="2"/>
  <c r="E87" i="2"/>
  <c r="E85" i="2"/>
  <c r="H83" i="2"/>
  <c r="H82" i="2"/>
  <c r="H81" i="2"/>
  <c r="H80" i="2"/>
  <c r="H79" i="2"/>
  <c r="H78" i="2"/>
  <c r="H77" i="2"/>
  <c r="H76" i="2"/>
  <c r="H75" i="2"/>
  <c r="H74" i="2"/>
  <c r="H73" i="2"/>
  <c r="H71" i="2"/>
  <c r="H70" i="2"/>
  <c r="H69" i="2"/>
  <c r="H68" i="2"/>
  <c r="H67" i="2"/>
  <c r="E66" i="2"/>
  <c r="H65" i="2"/>
  <c r="E65" i="2"/>
  <c r="H64" i="2"/>
  <c r="E63" i="2"/>
  <c r="E62" i="2"/>
  <c r="E61" i="2"/>
  <c r="E60" i="2"/>
  <c r="E59" i="2"/>
  <c r="E58" i="2"/>
  <c r="E55" i="2"/>
  <c r="E54" i="2"/>
  <c r="E53" i="2"/>
  <c r="E52" i="2"/>
  <c r="E51" i="2"/>
  <c r="H48" i="2"/>
  <c r="H47" i="2"/>
  <c r="H46" i="2"/>
  <c r="H45" i="2"/>
  <c r="H44" i="2"/>
  <c r="H43" i="2"/>
  <c r="E42" i="2"/>
  <c r="E41" i="2"/>
  <c r="E40" i="2"/>
  <c r="E39" i="2"/>
  <c r="E36" i="2"/>
  <c r="E35" i="2"/>
  <c r="E34" i="2"/>
  <c r="E33" i="2"/>
  <c r="E32" i="2"/>
  <c r="E31" i="2"/>
  <c r="E30" i="2"/>
  <c r="E26" i="2"/>
  <c r="E25" i="2"/>
  <c r="E23" i="2"/>
  <c r="E21" i="2"/>
  <c r="E20" i="2"/>
  <c r="E18" i="2"/>
  <c r="E16" i="2"/>
  <c r="E15" i="2"/>
  <c r="E12" i="2"/>
  <c r="D11" i="2"/>
  <c r="C11" i="2"/>
  <c r="E10" i="2"/>
  <c r="E9" i="2"/>
  <c r="E8" i="2"/>
  <c r="E7" i="2"/>
  <c r="D6" i="2"/>
  <c r="C6" i="2"/>
  <c r="H4" i="2"/>
  <c r="H78" i="1"/>
  <c r="H77" i="1"/>
  <c r="E94" i="1"/>
  <c r="H96" i="2" l="1"/>
  <c r="E11" i="2"/>
  <c r="E50" i="2"/>
  <c r="C5" i="2"/>
  <c r="C4" i="2" s="1"/>
  <c r="C96" i="2" s="1"/>
  <c r="C97" i="2" s="1"/>
  <c r="C19" i="2"/>
  <c r="C48" i="2"/>
  <c r="E48" i="2" s="1"/>
  <c r="D5" i="2"/>
  <c r="E14" i="2"/>
  <c r="E57" i="2"/>
  <c r="E84" i="2"/>
  <c r="D19" i="2"/>
  <c r="E13" i="2"/>
  <c r="E56" i="2"/>
  <c r="E83" i="2"/>
  <c r="D82" i="2"/>
  <c r="H97" i="2"/>
  <c r="E6" i="2"/>
  <c r="E24" i="2"/>
  <c r="E28" i="2"/>
  <c r="D49" i="2"/>
  <c r="E49" i="2" s="1"/>
  <c r="E22" i="2"/>
  <c r="D27" i="2"/>
  <c r="D4" i="2" s="1"/>
  <c r="E19" i="2"/>
  <c r="E5" i="2" l="1"/>
  <c r="E4" i="2"/>
  <c r="D96" i="2"/>
  <c r="E96" i="2" s="1"/>
  <c r="E82" i="2"/>
  <c r="E27" i="2"/>
  <c r="E54" i="1"/>
  <c r="C14" i="1"/>
  <c r="D14" i="1"/>
  <c r="D11" i="1"/>
  <c r="C11" i="1"/>
  <c r="D6" i="1"/>
  <c r="C6" i="1"/>
  <c r="D97" i="2" l="1"/>
  <c r="E97" i="2" s="1"/>
  <c r="H82" i="1"/>
  <c r="H83" i="1"/>
  <c r="H90" i="1"/>
  <c r="H92" i="1"/>
  <c r="E93" i="1"/>
  <c r="E55" i="1"/>
  <c r="H43" i="1" l="1"/>
  <c r="H44" i="1"/>
  <c r="H45" i="1"/>
  <c r="H46" i="1"/>
  <c r="H47" i="1"/>
  <c r="H48" i="1"/>
  <c r="H64" i="1"/>
  <c r="H65" i="1"/>
  <c r="H67" i="1"/>
  <c r="H68" i="1"/>
  <c r="H69" i="1"/>
  <c r="H70" i="1"/>
  <c r="H71" i="1"/>
  <c r="H73" i="1"/>
  <c r="H74" i="1"/>
  <c r="H75" i="1"/>
  <c r="H76" i="1"/>
  <c r="H79" i="1"/>
  <c r="H80" i="1"/>
  <c r="H81" i="1"/>
  <c r="H96" i="1"/>
  <c r="H97" i="1"/>
  <c r="H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30" i="1"/>
  <c r="E31" i="1"/>
  <c r="E32" i="1"/>
  <c r="E33" i="1"/>
  <c r="E34" i="1"/>
  <c r="E35" i="1"/>
  <c r="E36" i="1"/>
  <c r="E39" i="1"/>
  <c r="E40" i="1"/>
  <c r="E41" i="1"/>
  <c r="E42" i="1"/>
  <c r="E48" i="1"/>
  <c r="E49" i="1"/>
  <c r="E50" i="1"/>
  <c r="E51" i="1"/>
  <c r="E52" i="1"/>
  <c r="E53" i="1"/>
  <c r="E56" i="1"/>
  <c r="E57" i="1"/>
  <c r="E58" i="1"/>
  <c r="E59" i="1"/>
  <c r="E60" i="1"/>
  <c r="E61" i="1"/>
  <c r="E62" i="1"/>
  <c r="E63" i="1"/>
  <c r="E64" i="1"/>
  <c r="E65" i="1"/>
  <c r="E66" i="1"/>
  <c r="E82" i="1"/>
  <c r="E83" i="1"/>
  <c r="E84" i="1"/>
  <c r="E85" i="1"/>
  <c r="E86" i="1"/>
  <c r="E87" i="1"/>
  <c r="E88" i="1"/>
  <c r="E89" i="1"/>
  <c r="E90" i="1"/>
  <c r="E91" i="1"/>
  <c r="E95" i="1"/>
  <c r="E96" i="1"/>
  <c r="E97" i="1"/>
  <c r="E4" i="1"/>
</calcChain>
</file>

<file path=xl/sharedStrings.xml><?xml version="1.0" encoding="utf-8"?>
<sst xmlns="http://schemas.openxmlformats.org/spreadsheetml/2006/main" count="386" uniqueCount="186">
  <si>
    <t>ККД</t>
  </si>
  <si>
    <t>Доходи</t>
  </si>
  <si>
    <t>% викон.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</si>
  <si>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</si>
  <si>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</si>
  <si>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</si>
  <si>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</si>
  <si>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</si>
  <si>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</si>
  <si>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</si>
  <si>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</si>
  <si>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</si>
  <si>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</si>
  <si>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</si>
  <si>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</si>
  <si>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</si>
  <si>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</si>
  <si>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</si>
  <si>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</si>
  <si>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</si>
  <si>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</si>
  <si>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</si>
  <si>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</si>
  <si>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</si>
  <si>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</si>
  <si>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</si>
  <si>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</si>
  <si>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</si>
  <si>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</si>
  <si>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</si>
  <si>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</si>
  <si>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</si>
  <si>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</si>
  <si>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</si>
  <si>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</si>
  <si>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</si>
  <si>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</si>
  <si>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</si>
  <si>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</si>
  <si>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</si>
  <si>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</si>
  <si>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</si>
  <si>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</si>
  <si>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</si>
  <si>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</si>
  <si>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</si>
  <si>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</si>
  <si>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</si>
  <si>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</si>
  <si>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</si>
  <si>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</si>
  <si>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</si>
  <si>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</si>
  <si>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</si>
  <si>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</si>
  <si>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</si>
  <si>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</si>
  <si>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</si>
  <si>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</si>
  <si>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</si>
  <si>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</si>
  <si>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</si>
  <si>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</si>
  <si>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</si>
  <si>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</si>
  <si>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</si>
  <si>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</si>
  <si>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</si>
  <si>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</si>
  <si>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</si>
  <si>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</si>
  <si>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</si>
  <si>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</si>
  <si>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</si>
  <si>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</si>
  <si>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</si>
  <si>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</si>
  <si>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</si>
  <si>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21080000</t>
  </si>
  <si>
    <t>Інші надходження</t>
  </si>
  <si>
    <t>21081100</t>
  </si>
  <si>
    <t>Адміністративні штрафи та інші санкції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</si>
  <si>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</si>
  <si>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</si>
  <si>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</si>
  <si>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</si>
  <si>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</si>
  <si>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</si>
  <si>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</si>
  <si>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</si>
  <si>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</si>
  <si>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</si>
  <si>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</si>
  <si>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</si>
  <si>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</si>
  <si>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</si>
  <si>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</si>
  <si>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</si>
  <si>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</si>
  <si>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</si>
  <si>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</si>
  <si>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</si>
  <si>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</si>
  <si>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</si>
  <si>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</si>
  <si>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</si>
  <si>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</si>
  <si>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</si>
  <si>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</si>
  <si>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</si>
  <si>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</si>
  <si>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</si>
  <si>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</si>
  <si>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</si>
  <si>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</si>
  <si>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</si>
  <si>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</si>
  <si>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</si>
  <si>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</si>
  <si>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</si>
  <si>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</si>
  <si>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</si>
  <si>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 xml:space="preserve"> </t>
  </si>
  <si>
    <t xml:space="preserve">Усього ( без урахування трансфертів) </t>
  </si>
  <si>
    <t xml:space="preserve">Усього </t>
  </si>
  <si>
    <t>Загальний фонд</t>
  </si>
  <si>
    <t>Спеціальний фонд</t>
  </si>
  <si>
    <t>Фактично виконано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</si>
  <si>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</si>
  <si>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</si>
  <si>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</si>
  <si>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</si>
  <si>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</si>
  <si>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</si>
  <si>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</si>
  <si>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</si>
  <si>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</si>
  <si>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</si>
  <si>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</si>
  <si>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</si>
  <si>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</si>
  <si>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</si>
  <si>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</si>
  <si>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</si>
  <si>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</si>
  <si>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</si>
  <si>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</si>
  <si>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</si>
  <si>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</si>
  <si>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</si>
  <si>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25020000</t>
  </si>
  <si>
    <t>Інші джерела власних надходжень бюджетних установ</t>
  </si>
  <si>
    <t>25020100</t>
  </si>
  <si>
    <t>Благодійні внески, гранти та дарунки</t>
  </si>
  <si>
    <t>25020200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</si>
  <si>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</si>
  <si>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30000000</t>
  </si>
  <si>
    <t>Доходи від операцій з капіталом</t>
  </si>
  <si>
    <t>31000000</t>
  </si>
  <si>
    <t>Надходження від продажу основного капіталу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</si>
  <si>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</si>
  <si>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</si>
  <si>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</si>
  <si>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</si>
  <si>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</si>
  <si>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</si>
  <si>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</si>
  <si>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</si>
  <si>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План на рік з урахуванням змін</t>
  </si>
  <si>
    <t>Дотації з місцевих бюджетів іншим місцевим бюджетам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</si>
  <si>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</si>
  <si>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</si>
  <si>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</si>
  <si>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</si>
  <si>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</si>
  <si>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</si>
  <si>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41040000</t>
  </si>
  <si>
    <t>41040400</t>
  </si>
  <si>
    <t>Інші дотації з місцевого бюджету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</si>
  <si>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</si>
  <si>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</si>
  <si>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Туристичний збір</t>
  </si>
  <si>
    <t>Туристичний збір, сплачений юридичними особами</t>
  </si>
  <si>
    <t>Субвенція з місцевого бюджету за рахунок залишку коштів освітньої субвенції, що утворився на початок бюджетного періоду</t>
  </si>
  <si>
    <t>Звіт про виконання бюджету Старовижівської територіальної громади                                                   за 9 місяців 2024 року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</si>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</sst>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"/>
  </numFmts>
  <fonts count="13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Шрифт текста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indexed="8"/>
      <name val="MS Sans Serif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3" fillId="0" borderId="0"/>
    <xf numFmtId="0" fontId="2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164" fontId="9" fillId="0" borderId="2" xfId="1" applyNumberFormat="1" applyFont="1" applyFill="1" applyBorder="1" applyAlignment="1">
      <alignment horizontal="center" vertical="center" wrapText="1"/>
    </xf>
    <xf numFmtId="164" fontId="9" fillId="0" borderId="2" xfId="1" applyNumberFormat="1" applyFont="1" applyFill="1" applyBorder="1" applyAlignment="1" applyProtection="1">
      <alignment horizontal="center" vertical="center" wrapText="1"/>
    </xf>
    <xf numFmtId="4" fontId="10" fillId="0" borderId="0" xfId="0" applyNumberFormat="1" applyFont="1"/>
    <xf numFmtId="49" fontId="9" fillId="0" borderId="2" xfId="1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center" vertical="center" wrapText="1"/>
    </xf>
    <xf numFmtId="0" fontId="10" fillId="0" borderId="0" xfId="0" applyFont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3" fontId="4" fillId="2" borderId="2" xfId="0" applyNumberFormat="1" applyFont="1" applyFill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164" fontId="10" fillId="0" borderId="0" xfId="0" applyNumberFormat="1" applyFont="1"/>
    <xf numFmtId="4" fontId="12" fillId="0" borderId="2" xfId="3" applyNumberFormat="1" applyFont="1" applyBorder="1" applyAlignment="1">
      <alignment vertical="center"/>
    </xf>
    <xf numFmtId="164" fontId="12" fillId="0" borderId="2" xfId="0" applyNumberFormat="1" applyFont="1" applyBorder="1" applyAlignment="1">
      <alignment horizontal="center" vertical="center"/>
    </xf>
    <xf numFmtId="4" fontId="12" fillId="2" borderId="2" xfId="3" applyNumberFormat="1" applyFont="1" applyFill="1" applyBorder="1" applyAlignment="1">
      <alignment vertical="center"/>
    </xf>
    <xf numFmtId="0" fontId="12" fillId="0" borderId="2" xfId="3" applyFont="1" applyBorder="1" applyAlignment="1">
      <alignment vertical="center" wrapText="1"/>
    </xf>
    <xf numFmtId="4" fontId="4" fillId="2" borderId="2" xfId="3" applyNumberFormat="1" applyFont="1" applyFill="1" applyBorder="1" applyAlignment="1">
      <alignment vertical="center"/>
    </xf>
    <xf numFmtId="165" fontId="0" fillId="2" borderId="2" xfId="0" applyNumberForma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3" fontId="4" fillId="2" borderId="2" xfId="3" applyNumberFormat="1" applyFont="1" applyFill="1" applyBorder="1" applyAlignment="1">
      <alignment horizontal="center" vertical="center"/>
    </xf>
    <xf numFmtId="3" fontId="12" fillId="0" borderId="2" xfId="3" applyNumberFormat="1" applyFont="1" applyBorder="1" applyAlignment="1">
      <alignment vertical="center"/>
    </xf>
    <xf numFmtId="3" fontId="12" fillId="2" borderId="2" xfId="3" applyNumberFormat="1" applyFont="1" applyFill="1" applyBorder="1" applyAlignment="1">
      <alignment vertical="center"/>
    </xf>
    <xf numFmtId="3" fontId="12" fillId="0" borderId="2" xfId="0" applyNumberFormat="1" applyFont="1" applyBorder="1" applyAlignment="1">
      <alignment horizontal="center" vertical="center"/>
    </xf>
    <xf numFmtId="3" fontId="12" fillId="0" borderId="2" xfId="3" applyNumberFormat="1" applyFont="1" applyBorder="1" applyAlignment="1">
      <alignment horizontal="center" vertical="center"/>
    </xf>
    <xf numFmtId="3" fontId="12" fillId="2" borderId="2" xfId="3" applyNumberFormat="1" applyFont="1" applyFill="1" applyBorder="1" applyAlignment="1">
      <alignment horizontal="center" vertical="center"/>
    </xf>
    <xf numFmtId="0" fontId="11" fillId="0" borderId="1" xfId="1" applyNumberFormat="1" applyFont="1" applyFill="1" applyBorder="1" applyAlignment="1" applyProtection="1">
      <alignment horizontal="center" vertical="top" wrapText="1"/>
    </xf>
    <xf numFmtId="0" fontId="8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4">
    <cellStyle name="Звичайний 2" xfId="2"/>
    <cellStyle name="Обычный" xfId="0" builtinId="0"/>
    <cellStyle name="Обычный 2" xfId="1"/>
    <cellStyle name="Обычный 3" xfId="3"/>
  </cellStyles>
  <dxfs count="2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topLeftCell="A72" zoomScaleNormal="100" workbookViewId="0">
      <selection activeCell="H98" sqref="H98"/>
    </sheetView>
  </sheetViews>
  <sheetFormatPr defaultRowHeight="12.75"/>
  <cols>
    <col min="1" max="1" width="12.28515625" style="1" customWidth="1"/>
    <col min="2" max="2" width="72.42578125" style="2" customWidth="1"/>
    <col min="3" max="3" width="15.85546875" style="7" customWidth="1"/>
    <col min="4" max="4" width="12.5703125" style="20" customWidth="1"/>
    <col min="5" max="5" width="8.42578125" customWidth="1"/>
    <col min="6" max="6" width="12.42578125" style="10" customWidth="1"/>
    <col min="7" max="7" width="13.140625" style="10" customWidth="1"/>
    <col min="8" max="8" width="8.140625" customWidth="1"/>
  </cols>
  <sheetData>
    <row r="1" spans="1:8" ht="51" customHeight="1">
      <c r="A1" s="35" t="s">
        <v>184</v>
      </c>
      <c r="B1" s="35"/>
      <c r="C1" s="35"/>
      <c r="D1" s="35"/>
      <c r="E1" s="35"/>
      <c r="F1" s="35"/>
      <c r="G1" s="35"/>
      <c r="H1" s="35"/>
    </row>
    <row r="2" spans="1:8" ht="15">
      <c r="A2" s="36" t="s">
        <v>0</v>
      </c>
      <c r="B2" s="38" t="s">
        <v>1</v>
      </c>
      <c r="C2" s="36" t="s">
        <v>125</v>
      </c>
      <c r="D2" s="36"/>
      <c r="E2" s="36"/>
      <c r="F2" s="36" t="s">
        <v>126</v>
      </c>
      <c r="G2" s="36"/>
      <c r="H2" s="36"/>
    </row>
    <row r="3" spans="1:8" ht="60">
      <c r="A3" s="37"/>
      <c r="B3" s="39"/>
      <c r="C3" s="5" t="s">
        <v>168</v>
      </c>
      <c r="D3" s="6" t="s">
        <v>127</v>
      </c>
      <c r="E3" s="27" t="s">
        <v>2</v>
      </c>
      <c r="F3" s="8" t="s">
        <v>168</v>
      </c>
      <c r="G3" s="9" t="s">
        <v>127</v>
      </c>
      <c r="H3" s="27" t="s">
        <v>2</v>
      </c>
    </row>
    <row r="4" spans="1:8">
      <c r="A4" s="3" t="s">
        <v>3</v>
      </c>
      <c r="B4" s="4" t="s">
        <v>4</v>
      </c>
      <c r="C4" s="13">
        <v>48461000</v>
      </c>
      <c r="D4" s="25">
        <v>39286556.689999998</v>
      </c>
      <c r="E4" s="15">
        <f>D4/C4*100</f>
        <v>81.068398691731488</v>
      </c>
      <c r="F4" s="13">
        <v>14000</v>
      </c>
      <c r="G4" s="17">
        <v>10761.2</v>
      </c>
      <c r="H4" s="15">
        <f>G4/F4*100</f>
        <v>76.86571428571429</v>
      </c>
    </row>
    <row r="5" spans="1:8">
      <c r="A5" s="3" t="s">
        <v>5</v>
      </c>
      <c r="B5" s="4" t="s">
        <v>6</v>
      </c>
      <c r="C5" s="13">
        <v>28077000</v>
      </c>
      <c r="D5" s="25">
        <v>21160834.510000002</v>
      </c>
      <c r="E5" s="15">
        <f t="shared" ref="E5:E66" si="0">D5/C5*100</f>
        <v>75.367149303700543</v>
      </c>
      <c r="F5" s="13"/>
      <c r="G5" s="13"/>
      <c r="H5" s="15"/>
    </row>
    <row r="6" spans="1:8">
      <c r="A6" s="3" t="s">
        <v>7</v>
      </c>
      <c r="B6" s="4" t="s">
        <v>8</v>
      </c>
      <c r="C6" s="13">
        <f>SUM(C7:C10)</f>
        <v>28051000</v>
      </c>
      <c r="D6" s="17">
        <f>SUM(D7:D10)</f>
        <v>21134682.77</v>
      </c>
      <c r="E6" s="15">
        <f t="shared" si="0"/>
        <v>75.343776585504969</v>
      </c>
      <c r="F6" s="13"/>
      <c r="G6" s="13"/>
      <c r="H6" s="15"/>
    </row>
    <row r="7" spans="1:8" ht="25.5">
      <c r="A7" s="11" t="s">
        <v>9</v>
      </c>
      <c r="B7" s="12" t="s">
        <v>10</v>
      </c>
      <c r="C7" s="14">
        <v>25407000</v>
      </c>
      <c r="D7" s="21">
        <v>19132915.399999999</v>
      </c>
      <c r="E7" s="16">
        <f t="shared" si="0"/>
        <v>75.305685047427872</v>
      </c>
      <c r="F7" s="14"/>
      <c r="G7" s="14"/>
      <c r="H7" s="16"/>
    </row>
    <row r="8" spans="1:8" ht="25.5">
      <c r="A8" s="11" t="s">
        <v>11</v>
      </c>
      <c r="B8" s="12" t="s">
        <v>12</v>
      </c>
      <c r="C8" s="14">
        <v>1300000</v>
      </c>
      <c r="D8" s="21">
        <v>974999.45</v>
      </c>
      <c r="E8" s="16">
        <f t="shared" si="0"/>
        <v>74.999957692307689</v>
      </c>
      <c r="F8" s="14"/>
      <c r="G8" s="14"/>
      <c r="H8" s="16"/>
    </row>
    <row r="9" spans="1:8" ht="25.5">
      <c r="A9" s="11" t="s">
        <v>13</v>
      </c>
      <c r="B9" s="12" t="s">
        <v>14</v>
      </c>
      <c r="C9" s="14">
        <v>694000</v>
      </c>
      <c r="D9" s="21">
        <v>664138.18999999994</v>
      </c>
      <c r="E9" s="16">
        <f t="shared" si="0"/>
        <v>95.69714553314121</v>
      </c>
      <c r="F9" s="14"/>
      <c r="G9" s="14"/>
      <c r="H9" s="16"/>
    </row>
    <row r="10" spans="1:8" ht="25.5">
      <c r="A10" s="11" t="s">
        <v>174</v>
      </c>
      <c r="B10" s="12" t="s">
        <v>175</v>
      </c>
      <c r="C10" s="14">
        <v>650000</v>
      </c>
      <c r="D10" s="21">
        <v>362629.73</v>
      </c>
      <c r="E10" s="16">
        <f t="shared" si="0"/>
        <v>55.789189230769232</v>
      </c>
      <c r="F10" s="14"/>
      <c r="G10" s="14"/>
      <c r="H10" s="16"/>
    </row>
    <row r="11" spans="1:8">
      <c r="A11" s="3" t="s">
        <v>15</v>
      </c>
      <c r="B11" s="4" t="s">
        <v>16</v>
      </c>
      <c r="C11" s="13">
        <f>SUM(C12)</f>
        <v>26000</v>
      </c>
      <c r="D11" s="17">
        <f>SUM(D12)</f>
        <v>26151.74</v>
      </c>
      <c r="E11" s="15">
        <f t="shared" si="0"/>
        <v>100.5836153846154</v>
      </c>
      <c r="F11" s="13"/>
      <c r="G11" s="13"/>
      <c r="H11" s="15"/>
    </row>
    <row r="12" spans="1:8">
      <c r="A12" s="11" t="s">
        <v>17</v>
      </c>
      <c r="B12" s="12" t="s">
        <v>18</v>
      </c>
      <c r="C12" s="14">
        <v>26000</v>
      </c>
      <c r="D12" s="21">
        <v>26151.74</v>
      </c>
      <c r="E12" s="16">
        <f t="shared" si="0"/>
        <v>100.5836153846154</v>
      </c>
      <c r="F12" s="14"/>
      <c r="G12" s="14"/>
      <c r="H12" s="16"/>
    </row>
    <row r="13" spans="1:8">
      <c r="A13" s="3" t="s">
        <v>19</v>
      </c>
      <c r="B13" s="4" t="s">
        <v>20</v>
      </c>
      <c r="C13" s="13">
        <v>1263000</v>
      </c>
      <c r="D13" s="25">
        <v>656263.36</v>
      </c>
      <c r="E13" s="15">
        <f t="shared" si="0"/>
        <v>51.960677751385589</v>
      </c>
      <c r="F13" s="13"/>
      <c r="G13" s="13"/>
      <c r="H13" s="15"/>
    </row>
    <row r="14" spans="1:8">
      <c r="A14" s="3" t="s">
        <v>21</v>
      </c>
      <c r="B14" s="4" t="s">
        <v>22</v>
      </c>
      <c r="C14" s="13">
        <f>SUM(C15:C16)</f>
        <v>1260000</v>
      </c>
      <c r="D14" s="25">
        <f>SUM(D15:D16)</f>
        <v>972568.42999999993</v>
      </c>
      <c r="E14" s="15">
        <f t="shared" si="0"/>
        <v>77.187970634920632</v>
      </c>
      <c r="F14" s="13"/>
      <c r="G14" s="13"/>
      <c r="H14" s="15"/>
    </row>
    <row r="15" spans="1:8" ht="25.5">
      <c r="A15" s="11" t="s">
        <v>23</v>
      </c>
      <c r="B15" s="12" t="s">
        <v>24</v>
      </c>
      <c r="C15" s="14">
        <v>860000</v>
      </c>
      <c r="D15" s="21">
        <v>690069.61</v>
      </c>
      <c r="E15" s="16">
        <f t="shared" si="0"/>
        <v>80.240652325581394</v>
      </c>
      <c r="F15" s="14"/>
      <c r="G15" s="14"/>
      <c r="H15" s="16"/>
    </row>
    <row r="16" spans="1:8" ht="38.25">
      <c r="A16" s="11" t="s">
        <v>25</v>
      </c>
      <c r="B16" s="12" t="s">
        <v>26</v>
      </c>
      <c r="C16" s="14">
        <v>400000</v>
      </c>
      <c r="D16" s="21">
        <v>282498.82</v>
      </c>
      <c r="E16" s="16">
        <f t="shared" si="0"/>
        <v>70.624705000000006</v>
      </c>
      <c r="F16" s="14"/>
      <c r="G16" s="14"/>
      <c r="H16" s="16"/>
    </row>
    <row r="17" spans="1:8">
      <c r="A17" s="3" t="s">
        <v>27</v>
      </c>
      <c r="B17" s="4" t="s">
        <v>28</v>
      </c>
      <c r="C17" s="13">
        <v>3000</v>
      </c>
      <c r="D17" s="25">
        <v>1449.68</v>
      </c>
      <c r="E17" s="15">
        <f t="shared" si="0"/>
        <v>48.32266666666667</v>
      </c>
      <c r="F17" s="13"/>
      <c r="G17" s="13"/>
      <c r="H17" s="15"/>
    </row>
    <row r="18" spans="1:8" ht="25.5">
      <c r="A18" s="11" t="s">
        <v>29</v>
      </c>
      <c r="B18" s="12" t="s">
        <v>30</v>
      </c>
      <c r="C18" s="14">
        <v>3000</v>
      </c>
      <c r="D18" s="21">
        <v>2262.4899999999998</v>
      </c>
      <c r="E18" s="16">
        <f t="shared" si="0"/>
        <v>75.416333333333327</v>
      </c>
      <c r="F18" s="14"/>
      <c r="G18" s="14"/>
      <c r="H18" s="16"/>
    </row>
    <row r="19" spans="1:8">
      <c r="A19" s="3" t="s">
        <v>31</v>
      </c>
      <c r="B19" s="4" t="s">
        <v>32</v>
      </c>
      <c r="C19" s="13">
        <v>2874000</v>
      </c>
      <c r="D19" s="25">
        <v>3085165.28</v>
      </c>
      <c r="E19" s="15">
        <f t="shared" si="0"/>
        <v>107.34743493389006</v>
      </c>
      <c r="F19" s="13"/>
      <c r="G19" s="13"/>
      <c r="H19" s="15"/>
    </row>
    <row r="20" spans="1:8">
      <c r="A20" s="3" t="s">
        <v>33</v>
      </c>
      <c r="B20" s="4" t="s">
        <v>34</v>
      </c>
      <c r="C20" s="13">
        <v>330000</v>
      </c>
      <c r="D20" s="25">
        <v>260040.64</v>
      </c>
      <c r="E20" s="15">
        <f t="shared" si="0"/>
        <v>78.800193939393949</v>
      </c>
      <c r="F20" s="13"/>
      <c r="G20" s="13"/>
      <c r="H20" s="15"/>
    </row>
    <row r="21" spans="1:8">
      <c r="A21" s="11" t="s">
        <v>35</v>
      </c>
      <c r="B21" s="12" t="s">
        <v>36</v>
      </c>
      <c r="C21" s="14">
        <v>330000</v>
      </c>
      <c r="D21" s="21">
        <v>260040.64</v>
      </c>
      <c r="E21" s="16">
        <f t="shared" si="0"/>
        <v>78.800193939393949</v>
      </c>
      <c r="F21" s="14"/>
      <c r="G21" s="14"/>
      <c r="H21" s="16"/>
    </row>
    <row r="22" spans="1:8" ht="25.5">
      <c r="A22" s="3" t="s">
        <v>37</v>
      </c>
      <c r="B22" s="4" t="s">
        <v>38</v>
      </c>
      <c r="C22" s="13">
        <v>1494000</v>
      </c>
      <c r="D22" s="25">
        <v>1683690.55</v>
      </c>
      <c r="E22" s="15">
        <f t="shared" si="0"/>
        <v>112.69682396251675</v>
      </c>
      <c r="F22" s="13"/>
      <c r="G22" s="13"/>
      <c r="H22" s="15"/>
    </row>
    <row r="23" spans="1:8">
      <c r="A23" s="11" t="s">
        <v>39</v>
      </c>
      <c r="B23" s="12" t="s">
        <v>36</v>
      </c>
      <c r="C23" s="14">
        <v>1494000</v>
      </c>
      <c r="D23" s="21">
        <v>1683690.55</v>
      </c>
      <c r="E23" s="16">
        <f t="shared" si="0"/>
        <v>112.69682396251675</v>
      </c>
      <c r="F23" s="14"/>
      <c r="G23" s="14"/>
      <c r="H23" s="16"/>
    </row>
    <row r="24" spans="1:8" ht="25.5">
      <c r="A24" s="3" t="s">
        <v>40</v>
      </c>
      <c r="B24" s="4" t="s">
        <v>41</v>
      </c>
      <c r="C24" s="13">
        <v>1050000</v>
      </c>
      <c r="D24" s="25">
        <v>1141434.0900000001</v>
      </c>
      <c r="E24" s="15">
        <f t="shared" si="0"/>
        <v>108.70800857142856</v>
      </c>
      <c r="F24" s="13"/>
      <c r="G24" s="13"/>
      <c r="H24" s="15"/>
    </row>
    <row r="25" spans="1:8" ht="51">
      <c r="A25" s="11" t="s">
        <v>42</v>
      </c>
      <c r="B25" s="12" t="s">
        <v>43</v>
      </c>
      <c r="C25" s="14">
        <v>600000</v>
      </c>
      <c r="D25" s="21">
        <v>735388.41</v>
      </c>
      <c r="E25" s="16">
        <f t="shared" si="0"/>
        <v>122.564735</v>
      </c>
      <c r="F25" s="14"/>
      <c r="G25" s="14"/>
      <c r="H25" s="16"/>
    </row>
    <row r="26" spans="1:8" ht="38.25">
      <c r="A26" s="11" t="s">
        <v>44</v>
      </c>
      <c r="B26" s="12" t="s">
        <v>45</v>
      </c>
      <c r="C26" s="14">
        <v>450000</v>
      </c>
      <c r="D26" s="21">
        <v>406045.68</v>
      </c>
      <c r="E26" s="16">
        <f t="shared" si="0"/>
        <v>90.232373333333328</v>
      </c>
      <c r="F26" s="14"/>
      <c r="G26" s="14"/>
      <c r="H26" s="16"/>
    </row>
    <row r="27" spans="1:8" ht="25.5">
      <c r="A27" s="3" t="s">
        <v>46</v>
      </c>
      <c r="B27" s="4" t="s">
        <v>47</v>
      </c>
      <c r="C27" s="13">
        <v>16247000</v>
      </c>
      <c r="D27" s="25">
        <v>14065725.98</v>
      </c>
      <c r="E27" s="15">
        <f t="shared" si="0"/>
        <v>86.574296670154496</v>
      </c>
      <c r="F27" s="13"/>
      <c r="G27" s="13"/>
      <c r="H27" s="15"/>
    </row>
    <row r="28" spans="1:8">
      <c r="A28" s="3" t="s">
        <v>48</v>
      </c>
      <c r="B28" s="4" t="s">
        <v>49</v>
      </c>
      <c r="C28" s="13">
        <v>5726000</v>
      </c>
      <c r="D28" s="25">
        <v>4285458.16</v>
      </c>
      <c r="E28" s="15">
        <f t="shared" si="0"/>
        <v>74.842091512399591</v>
      </c>
      <c r="F28" s="13"/>
      <c r="G28" s="13"/>
      <c r="H28" s="15"/>
    </row>
    <row r="29" spans="1:8" ht="25.5">
      <c r="A29" s="11" t="s">
        <v>50</v>
      </c>
      <c r="B29" s="12" t="s">
        <v>51</v>
      </c>
      <c r="C29" s="14"/>
      <c r="D29" s="21">
        <v>1022.4</v>
      </c>
      <c r="E29" s="16"/>
      <c r="F29" s="14"/>
      <c r="G29" s="14"/>
      <c r="H29" s="16"/>
    </row>
    <row r="30" spans="1:8" ht="25.5">
      <c r="A30" s="11" t="s">
        <v>52</v>
      </c>
      <c r="B30" s="12" t="s">
        <v>53</v>
      </c>
      <c r="C30" s="14">
        <v>76000</v>
      </c>
      <c r="D30" s="21">
        <v>80944.3</v>
      </c>
      <c r="E30" s="16">
        <f t="shared" si="0"/>
        <v>106.50565789473686</v>
      </c>
      <c r="F30" s="14"/>
      <c r="G30" s="14"/>
      <c r="H30" s="16"/>
    </row>
    <row r="31" spans="1:8" ht="25.5">
      <c r="A31" s="11" t="s">
        <v>54</v>
      </c>
      <c r="B31" s="12" t="s">
        <v>55</v>
      </c>
      <c r="C31" s="14">
        <v>400000</v>
      </c>
      <c r="D31" s="21">
        <v>383755.84</v>
      </c>
      <c r="E31" s="16">
        <f t="shared" si="0"/>
        <v>95.938960000000009</v>
      </c>
      <c r="F31" s="14"/>
      <c r="G31" s="14"/>
      <c r="H31" s="16"/>
    </row>
    <row r="32" spans="1:8" ht="25.5">
      <c r="A32" s="11" t="s">
        <v>56</v>
      </c>
      <c r="B32" s="12" t="s">
        <v>57</v>
      </c>
      <c r="C32" s="14">
        <v>280000</v>
      </c>
      <c r="D32" s="21">
        <v>182579.16</v>
      </c>
      <c r="E32" s="16">
        <f t="shared" si="0"/>
        <v>65.20684285714286</v>
      </c>
      <c r="F32" s="14"/>
      <c r="G32" s="14"/>
      <c r="H32" s="16"/>
    </row>
    <row r="33" spans="1:8">
      <c r="A33" s="11" t="s">
        <v>58</v>
      </c>
      <c r="B33" s="12" t="s">
        <v>59</v>
      </c>
      <c r="C33" s="14">
        <v>2300000</v>
      </c>
      <c r="D33" s="21">
        <v>1420251.41</v>
      </c>
      <c r="E33" s="16">
        <f t="shared" si="0"/>
        <v>61.750061304347824</v>
      </c>
      <c r="F33" s="14"/>
      <c r="G33" s="14"/>
      <c r="H33" s="16"/>
    </row>
    <row r="34" spans="1:8">
      <c r="A34" s="11" t="s">
        <v>60</v>
      </c>
      <c r="B34" s="12" t="s">
        <v>61</v>
      </c>
      <c r="C34" s="14">
        <v>1750000</v>
      </c>
      <c r="D34" s="21">
        <v>1445820.21</v>
      </c>
      <c r="E34" s="16">
        <f t="shared" si="0"/>
        <v>82.618297714285717</v>
      </c>
      <c r="F34" s="14"/>
      <c r="G34" s="14"/>
      <c r="H34" s="16"/>
    </row>
    <row r="35" spans="1:8">
      <c r="A35" s="11" t="s">
        <v>62</v>
      </c>
      <c r="B35" s="12" t="s">
        <v>63</v>
      </c>
      <c r="C35" s="14">
        <v>450000</v>
      </c>
      <c r="D35" s="21">
        <v>308398.49</v>
      </c>
      <c r="E35" s="16">
        <f t="shared" si="0"/>
        <v>68.532997777777766</v>
      </c>
      <c r="F35" s="14"/>
      <c r="G35" s="14"/>
      <c r="H35" s="16"/>
    </row>
    <row r="36" spans="1:8">
      <c r="A36" s="11" t="s">
        <v>64</v>
      </c>
      <c r="B36" s="12" t="s">
        <v>65</v>
      </c>
      <c r="C36" s="14">
        <v>500000</v>
      </c>
      <c r="D36" s="21">
        <v>462686.35</v>
      </c>
      <c r="E36" s="16">
        <f t="shared" si="0"/>
        <v>92.537269999999992</v>
      </c>
      <c r="F36" s="14"/>
      <c r="G36" s="14"/>
      <c r="H36" s="16"/>
    </row>
    <row r="37" spans="1:8">
      <c r="A37" s="11">
        <v>18030000</v>
      </c>
      <c r="B37" s="24" t="s">
        <v>181</v>
      </c>
      <c r="C37" s="14"/>
      <c r="D37" s="21">
        <v>1</v>
      </c>
      <c r="E37" s="16"/>
      <c r="F37" s="14"/>
      <c r="G37" s="14"/>
      <c r="H37" s="16"/>
    </row>
    <row r="38" spans="1:8">
      <c r="A38" s="11">
        <v>18030100</v>
      </c>
      <c r="B38" s="24" t="s">
        <v>182</v>
      </c>
      <c r="C38" s="14"/>
      <c r="D38" s="21">
        <v>1</v>
      </c>
      <c r="E38" s="16"/>
      <c r="F38" s="14"/>
      <c r="G38" s="14"/>
      <c r="H38" s="16"/>
    </row>
    <row r="39" spans="1:8">
      <c r="A39" s="3" t="s">
        <v>66</v>
      </c>
      <c r="B39" s="4" t="s">
        <v>67</v>
      </c>
      <c r="C39" s="13">
        <v>10491000</v>
      </c>
      <c r="D39" s="25">
        <v>9780266.8200000003</v>
      </c>
      <c r="E39" s="15">
        <f t="shared" si="0"/>
        <v>93.225305690591938</v>
      </c>
      <c r="F39" s="13"/>
      <c r="G39" s="13"/>
      <c r="H39" s="15"/>
    </row>
    <row r="40" spans="1:8">
      <c r="A40" s="11" t="s">
        <v>68</v>
      </c>
      <c r="B40" s="12" t="s">
        <v>69</v>
      </c>
      <c r="C40" s="14">
        <v>730000</v>
      </c>
      <c r="D40" s="21">
        <v>70587.25</v>
      </c>
      <c r="E40" s="16">
        <f t="shared" si="0"/>
        <v>9.6694863013698633</v>
      </c>
      <c r="F40" s="14"/>
      <c r="G40" s="14"/>
      <c r="H40" s="16"/>
    </row>
    <row r="41" spans="1:8">
      <c r="A41" s="11" t="s">
        <v>70</v>
      </c>
      <c r="B41" s="12" t="s">
        <v>71</v>
      </c>
      <c r="C41" s="14">
        <v>8861000</v>
      </c>
      <c r="D41" s="21">
        <v>8646654.8200000003</v>
      </c>
      <c r="E41" s="16">
        <f t="shared" si="0"/>
        <v>97.581027197833208</v>
      </c>
      <c r="F41" s="14"/>
      <c r="G41" s="14"/>
      <c r="H41" s="16"/>
    </row>
    <row r="42" spans="1:8" ht="38.25">
      <c r="A42" s="11" t="s">
        <v>72</v>
      </c>
      <c r="B42" s="12" t="s">
        <v>73</v>
      </c>
      <c r="C42" s="14">
        <v>900000</v>
      </c>
      <c r="D42" s="21">
        <v>427739.75</v>
      </c>
      <c r="E42" s="16">
        <f t="shared" si="0"/>
        <v>47.52663888888889</v>
      </c>
      <c r="F42" s="14"/>
      <c r="G42" s="14"/>
      <c r="H42" s="16"/>
    </row>
    <row r="43" spans="1:8">
      <c r="A43" s="3" t="s">
        <v>128</v>
      </c>
      <c r="B43" s="4" t="s">
        <v>129</v>
      </c>
      <c r="C43" s="13"/>
      <c r="D43" s="23"/>
      <c r="E43" s="15"/>
      <c r="F43" s="13">
        <v>14000</v>
      </c>
      <c r="G43" s="17">
        <v>10761.2</v>
      </c>
      <c r="H43" s="15">
        <f t="shared" ref="H43:H71" si="1">G43/F43*100</f>
        <v>76.86571428571429</v>
      </c>
    </row>
    <row r="44" spans="1:8">
      <c r="A44" s="3" t="s">
        <v>130</v>
      </c>
      <c r="B44" s="4" t="s">
        <v>131</v>
      </c>
      <c r="C44" s="13"/>
      <c r="D44" s="23"/>
      <c r="E44" s="15"/>
      <c r="F44" s="13">
        <v>14000</v>
      </c>
      <c r="G44" s="17">
        <v>10761.2</v>
      </c>
      <c r="H44" s="15">
        <f t="shared" si="1"/>
        <v>76.86571428571429</v>
      </c>
    </row>
    <row r="45" spans="1:8" ht="38.25">
      <c r="A45" s="11" t="s">
        <v>132</v>
      </c>
      <c r="B45" s="12" t="s">
        <v>133</v>
      </c>
      <c r="C45" s="14"/>
      <c r="D45" s="21"/>
      <c r="E45" s="16"/>
      <c r="F45" s="14">
        <v>3000</v>
      </c>
      <c r="G45" s="14">
        <v>3055.16</v>
      </c>
      <c r="H45" s="16">
        <f t="shared" si="1"/>
        <v>101.83866666666665</v>
      </c>
    </row>
    <row r="46" spans="1:8">
      <c r="A46" s="11" t="s">
        <v>134</v>
      </c>
      <c r="B46" s="12" t="s">
        <v>135</v>
      </c>
      <c r="C46" s="14"/>
      <c r="D46" s="21"/>
      <c r="E46" s="16"/>
      <c r="F46" s="14">
        <v>4000</v>
      </c>
      <c r="G46" s="18">
        <v>3034.62</v>
      </c>
      <c r="H46" s="16">
        <f t="shared" si="1"/>
        <v>75.865499999999997</v>
      </c>
    </row>
    <row r="47" spans="1:8" ht="25.5">
      <c r="A47" s="11" t="s">
        <v>136</v>
      </c>
      <c r="B47" s="12" t="s">
        <v>137</v>
      </c>
      <c r="C47" s="14"/>
      <c r="D47" s="21"/>
      <c r="E47" s="16"/>
      <c r="F47" s="14">
        <v>7000</v>
      </c>
      <c r="G47" s="18">
        <v>4671.42</v>
      </c>
      <c r="H47" s="16">
        <f t="shared" si="1"/>
        <v>66.734571428571428</v>
      </c>
    </row>
    <row r="48" spans="1:8">
      <c r="A48" s="3" t="s">
        <v>74</v>
      </c>
      <c r="B48" s="4" t="s">
        <v>75</v>
      </c>
      <c r="C48" s="13">
        <v>1672000</v>
      </c>
      <c r="D48" s="25">
        <v>1156080.8</v>
      </c>
      <c r="E48" s="15">
        <f t="shared" si="0"/>
        <v>69.143588516746419</v>
      </c>
      <c r="F48" s="17">
        <v>2531393.62</v>
      </c>
      <c r="G48" s="17">
        <v>2226685.4700000002</v>
      </c>
      <c r="H48" s="15">
        <f t="shared" si="1"/>
        <v>87.962830134651298</v>
      </c>
    </row>
    <row r="49" spans="1:8">
      <c r="A49" s="3" t="s">
        <v>76</v>
      </c>
      <c r="B49" s="4" t="s">
        <v>77</v>
      </c>
      <c r="C49" s="13">
        <v>158000</v>
      </c>
      <c r="D49" s="25">
        <v>128308.7</v>
      </c>
      <c r="E49" s="15">
        <f t="shared" si="0"/>
        <v>81.208037974683549</v>
      </c>
      <c r="F49" s="13"/>
      <c r="G49" s="13"/>
      <c r="H49" s="15"/>
    </row>
    <row r="50" spans="1:8" ht="51">
      <c r="A50" s="3" t="s">
        <v>170</v>
      </c>
      <c r="B50" s="4" t="s">
        <v>171</v>
      </c>
      <c r="C50" s="13">
        <v>4000</v>
      </c>
      <c r="D50" s="25">
        <v>41.54</v>
      </c>
      <c r="E50" s="15">
        <f t="shared" si="0"/>
        <v>1.0385</v>
      </c>
      <c r="F50" s="13"/>
      <c r="G50" s="13"/>
      <c r="H50" s="15"/>
    </row>
    <row r="51" spans="1:8" ht="25.5">
      <c r="A51" s="11" t="s">
        <v>172</v>
      </c>
      <c r="B51" s="12" t="s">
        <v>173</v>
      </c>
      <c r="C51" s="14">
        <v>4000</v>
      </c>
      <c r="D51" s="21">
        <v>41.54</v>
      </c>
      <c r="E51" s="16">
        <f t="shared" si="0"/>
        <v>1.0385</v>
      </c>
      <c r="F51" s="14"/>
      <c r="G51" s="14"/>
      <c r="H51" s="16"/>
    </row>
    <row r="52" spans="1:8">
      <c r="A52" s="3" t="s">
        <v>78</v>
      </c>
      <c r="B52" s="4" t="s">
        <v>79</v>
      </c>
      <c r="C52" s="13">
        <v>154000</v>
      </c>
      <c r="D52" s="25">
        <v>128267.16</v>
      </c>
      <c r="E52" s="15">
        <f t="shared" si="0"/>
        <v>83.290363636363637</v>
      </c>
      <c r="F52" s="13"/>
      <c r="G52" s="13"/>
      <c r="H52" s="15"/>
    </row>
    <row r="53" spans="1:8">
      <c r="A53" s="11" t="s">
        <v>80</v>
      </c>
      <c r="B53" s="12" t="s">
        <v>81</v>
      </c>
      <c r="C53" s="14">
        <v>125000</v>
      </c>
      <c r="D53" s="21">
        <v>97007.16</v>
      </c>
      <c r="E53" s="16">
        <f t="shared" si="0"/>
        <v>77.605728000000013</v>
      </c>
      <c r="F53" s="14"/>
      <c r="G53" s="14"/>
      <c r="H53" s="16"/>
    </row>
    <row r="54" spans="1:8" ht="51" customHeight="1">
      <c r="A54" s="11">
        <v>21081500</v>
      </c>
      <c r="B54" s="12" t="s">
        <v>179</v>
      </c>
      <c r="C54" s="14">
        <v>27000</v>
      </c>
      <c r="D54" s="21">
        <v>27000</v>
      </c>
      <c r="E54" s="16">
        <f t="shared" si="0"/>
        <v>100</v>
      </c>
      <c r="F54" s="14"/>
      <c r="G54" s="14"/>
      <c r="H54" s="16"/>
    </row>
    <row r="55" spans="1:8" ht="38.25">
      <c r="A55" s="11" t="s">
        <v>82</v>
      </c>
      <c r="B55" s="12" t="s">
        <v>83</v>
      </c>
      <c r="C55" s="14">
        <v>2000</v>
      </c>
      <c r="D55" s="21">
        <v>4280</v>
      </c>
      <c r="E55" s="16">
        <f t="shared" si="0"/>
        <v>214</v>
      </c>
      <c r="F55" s="14"/>
      <c r="G55" s="14"/>
      <c r="H55" s="16"/>
    </row>
    <row r="56" spans="1:8" ht="25.5">
      <c r="A56" s="3" t="s">
        <v>84</v>
      </c>
      <c r="B56" s="4" t="s">
        <v>85</v>
      </c>
      <c r="C56" s="13">
        <v>1356000</v>
      </c>
      <c r="D56" s="25">
        <v>931960.44</v>
      </c>
      <c r="E56" s="15">
        <f t="shared" si="0"/>
        <v>68.72864601769912</v>
      </c>
      <c r="F56" s="13"/>
      <c r="G56" s="13"/>
      <c r="H56" s="15"/>
    </row>
    <row r="57" spans="1:8">
      <c r="A57" s="3" t="s">
        <v>86</v>
      </c>
      <c r="B57" s="4" t="s">
        <v>87</v>
      </c>
      <c r="C57" s="13">
        <v>1259000</v>
      </c>
      <c r="D57" s="25">
        <v>846831.31</v>
      </c>
      <c r="E57" s="15">
        <f t="shared" si="0"/>
        <v>67.262216838760921</v>
      </c>
      <c r="F57" s="13"/>
      <c r="G57" s="13"/>
      <c r="H57" s="15"/>
    </row>
    <row r="58" spans="1:8" ht="25.5">
      <c r="A58" s="11" t="s">
        <v>88</v>
      </c>
      <c r="B58" s="12" t="s">
        <v>89</v>
      </c>
      <c r="C58" s="14">
        <v>20000</v>
      </c>
      <c r="D58" s="21">
        <v>18730</v>
      </c>
      <c r="E58" s="16">
        <f t="shared" si="0"/>
        <v>93.65</v>
      </c>
      <c r="F58" s="14"/>
      <c r="G58" s="14"/>
      <c r="H58" s="16"/>
    </row>
    <row r="59" spans="1:8">
      <c r="A59" s="11" t="s">
        <v>90</v>
      </c>
      <c r="B59" s="12" t="s">
        <v>91</v>
      </c>
      <c r="C59" s="14">
        <v>870000</v>
      </c>
      <c r="D59" s="21">
        <v>566501.31000000006</v>
      </c>
      <c r="E59" s="16">
        <f t="shared" si="0"/>
        <v>65.115093103448288</v>
      </c>
      <c r="F59" s="14"/>
      <c r="G59" s="14"/>
      <c r="H59" s="16"/>
    </row>
    <row r="60" spans="1:8" ht="25.5">
      <c r="A60" s="11" t="s">
        <v>92</v>
      </c>
      <c r="B60" s="12" t="s">
        <v>93</v>
      </c>
      <c r="C60" s="14">
        <v>369000</v>
      </c>
      <c r="D60" s="21">
        <v>261600</v>
      </c>
      <c r="E60" s="16">
        <f t="shared" si="0"/>
        <v>70.894308943089442</v>
      </c>
      <c r="F60" s="14"/>
      <c r="G60" s="14"/>
      <c r="H60" s="16"/>
    </row>
    <row r="61" spans="1:8">
      <c r="A61" s="3" t="s">
        <v>94</v>
      </c>
      <c r="B61" s="4" t="s">
        <v>95</v>
      </c>
      <c r="C61" s="13">
        <v>97000</v>
      </c>
      <c r="D61" s="25">
        <v>85129.13</v>
      </c>
      <c r="E61" s="15">
        <f t="shared" si="0"/>
        <v>87.761989690721649</v>
      </c>
      <c r="F61" s="13"/>
      <c r="G61" s="13"/>
      <c r="H61" s="15"/>
    </row>
    <row r="62" spans="1:8" ht="25.5">
      <c r="A62" s="11" t="s">
        <v>96</v>
      </c>
      <c r="B62" s="12" t="s">
        <v>97</v>
      </c>
      <c r="C62" s="14">
        <v>93000</v>
      </c>
      <c r="D62" s="21">
        <v>82715.13</v>
      </c>
      <c r="E62" s="16">
        <f t="shared" si="0"/>
        <v>88.941000000000003</v>
      </c>
      <c r="F62" s="14"/>
      <c r="G62" s="14"/>
      <c r="H62" s="16"/>
    </row>
    <row r="63" spans="1:8" ht="25.5">
      <c r="A63" s="11" t="s">
        <v>98</v>
      </c>
      <c r="B63" s="12" t="s">
        <v>99</v>
      </c>
      <c r="C63" s="14">
        <v>4000</v>
      </c>
      <c r="D63" s="21">
        <v>2414</v>
      </c>
      <c r="E63" s="16">
        <f t="shared" si="0"/>
        <v>60.35</v>
      </c>
      <c r="F63" s="14"/>
      <c r="G63" s="14"/>
      <c r="H63" s="16"/>
    </row>
    <row r="64" spans="1:8">
      <c r="A64" s="3" t="s">
        <v>100</v>
      </c>
      <c r="B64" s="4" t="s">
        <v>101</v>
      </c>
      <c r="C64" s="13">
        <v>158000</v>
      </c>
      <c r="D64" s="25">
        <v>95811.66</v>
      </c>
      <c r="E64" s="15">
        <f t="shared" si="0"/>
        <v>60.64029113924051</v>
      </c>
      <c r="F64" s="13">
        <v>36000</v>
      </c>
      <c r="G64" s="17">
        <v>31207.66</v>
      </c>
      <c r="H64" s="15">
        <f t="shared" si="1"/>
        <v>86.68794444444444</v>
      </c>
    </row>
    <row r="65" spans="1:8">
      <c r="A65" s="3" t="s">
        <v>102</v>
      </c>
      <c r="B65" s="4" t="s">
        <v>79</v>
      </c>
      <c r="C65" s="13">
        <v>158000</v>
      </c>
      <c r="D65" s="25">
        <v>95811.66</v>
      </c>
      <c r="E65" s="15">
        <f t="shared" si="0"/>
        <v>60.64029113924051</v>
      </c>
      <c r="F65" s="13">
        <v>36000</v>
      </c>
      <c r="G65" s="17">
        <v>31207.66</v>
      </c>
      <c r="H65" s="15">
        <f t="shared" si="1"/>
        <v>86.68794444444444</v>
      </c>
    </row>
    <row r="66" spans="1:8">
      <c r="A66" s="11" t="s">
        <v>103</v>
      </c>
      <c r="B66" s="12" t="s">
        <v>79</v>
      </c>
      <c r="C66" s="14">
        <v>158000</v>
      </c>
      <c r="D66" s="21">
        <v>95811.66</v>
      </c>
      <c r="E66" s="16">
        <f t="shared" si="0"/>
        <v>60.64029113924051</v>
      </c>
      <c r="F66" s="14"/>
      <c r="G66" s="14"/>
      <c r="H66" s="16"/>
    </row>
    <row r="67" spans="1:8" ht="25.5">
      <c r="A67" s="11" t="s">
        <v>138</v>
      </c>
      <c r="B67" s="12" t="s">
        <v>139</v>
      </c>
      <c r="C67" s="14"/>
      <c r="D67" s="21"/>
      <c r="E67" s="16"/>
      <c r="F67" s="14">
        <v>36000</v>
      </c>
      <c r="G67" s="18">
        <v>31207.66</v>
      </c>
      <c r="H67" s="16">
        <f t="shared" si="1"/>
        <v>86.68794444444444</v>
      </c>
    </row>
    <row r="68" spans="1:8">
      <c r="A68" s="3" t="s">
        <v>140</v>
      </c>
      <c r="B68" s="4" t="s">
        <v>141</v>
      </c>
      <c r="C68" s="13"/>
      <c r="D68" s="23"/>
      <c r="E68" s="15"/>
      <c r="F68" s="25">
        <v>2495393.62</v>
      </c>
      <c r="G68" s="25">
        <v>2195477.81</v>
      </c>
      <c r="H68" s="15">
        <f t="shared" si="1"/>
        <v>87.981222377253658</v>
      </c>
    </row>
    <row r="69" spans="1:8" ht="25.5">
      <c r="A69" s="3" t="s">
        <v>142</v>
      </c>
      <c r="B69" s="4" t="s">
        <v>143</v>
      </c>
      <c r="C69" s="13"/>
      <c r="D69" s="23"/>
      <c r="E69" s="15"/>
      <c r="F69" s="25">
        <v>1444652.31</v>
      </c>
      <c r="G69" s="25">
        <v>818024.66</v>
      </c>
      <c r="H69" s="15">
        <f t="shared" si="1"/>
        <v>56.62432782874933</v>
      </c>
    </row>
    <row r="70" spans="1:8" ht="25.5">
      <c r="A70" s="11" t="s">
        <v>144</v>
      </c>
      <c r="B70" s="12" t="s">
        <v>145</v>
      </c>
      <c r="C70" s="14"/>
      <c r="D70" s="21"/>
      <c r="E70" s="16"/>
      <c r="F70" s="21">
        <v>1208652.31</v>
      </c>
      <c r="G70" s="21">
        <v>510124.74</v>
      </c>
      <c r="H70" s="16">
        <f t="shared" si="1"/>
        <v>42.206078272418971</v>
      </c>
    </row>
    <row r="71" spans="1:8" ht="25.5">
      <c r="A71" s="11" t="s">
        <v>146</v>
      </c>
      <c r="B71" s="12" t="s">
        <v>147</v>
      </c>
      <c r="C71" s="14"/>
      <c r="D71" s="21"/>
      <c r="E71" s="16"/>
      <c r="F71" s="21">
        <v>236000</v>
      </c>
      <c r="G71" s="21">
        <v>306082.92</v>
      </c>
      <c r="H71" s="16">
        <f t="shared" si="1"/>
        <v>129.69615254237289</v>
      </c>
    </row>
    <row r="72" spans="1:8" ht="25.5">
      <c r="A72" s="11" t="s">
        <v>148</v>
      </c>
      <c r="B72" s="12" t="s">
        <v>149</v>
      </c>
      <c r="C72" s="14"/>
      <c r="D72" s="21"/>
      <c r="E72" s="16"/>
      <c r="F72" s="21">
        <v>0</v>
      </c>
      <c r="G72" s="21">
        <v>1817</v>
      </c>
      <c r="H72" s="16"/>
    </row>
    <row r="73" spans="1:8">
      <c r="A73" s="3" t="s">
        <v>150</v>
      </c>
      <c r="B73" s="4" t="s">
        <v>151</v>
      </c>
      <c r="C73" s="13"/>
      <c r="D73" s="23"/>
      <c r="E73" s="15"/>
      <c r="F73" s="25">
        <v>1050741.31</v>
      </c>
      <c r="G73" s="25">
        <v>1377453.15</v>
      </c>
      <c r="H73" s="15">
        <f t="shared" ref="H73:H97" si="2">G73/F73*100</f>
        <v>131.09346105370122</v>
      </c>
    </row>
    <row r="74" spans="1:8">
      <c r="A74" s="11" t="s">
        <v>152</v>
      </c>
      <c r="B74" s="12" t="s">
        <v>153</v>
      </c>
      <c r="C74" s="14"/>
      <c r="D74" s="21"/>
      <c r="E74" s="16"/>
      <c r="F74" s="21">
        <v>351569.38</v>
      </c>
      <c r="G74" s="21">
        <v>630344.06000000006</v>
      </c>
      <c r="H74" s="16">
        <f t="shared" si="2"/>
        <v>179.29435720482826</v>
      </c>
    </row>
    <row r="75" spans="1:8" ht="51">
      <c r="A75" s="11" t="s">
        <v>154</v>
      </c>
      <c r="B75" s="12" t="s">
        <v>155</v>
      </c>
      <c r="C75" s="14"/>
      <c r="D75" s="21"/>
      <c r="E75" s="16"/>
      <c r="F75" s="21">
        <v>699171.93</v>
      </c>
      <c r="G75" s="21">
        <v>747109.09</v>
      </c>
      <c r="H75" s="16">
        <f t="shared" si="2"/>
        <v>106.85627639542106</v>
      </c>
    </row>
    <row r="76" spans="1:8">
      <c r="A76" s="3" t="s">
        <v>156</v>
      </c>
      <c r="B76" s="4" t="s">
        <v>157</v>
      </c>
      <c r="C76" s="13"/>
      <c r="D76" s="23"/>
      <c r="E76" s="15"/>
      <c r="F76" s="25">
        <v>1000000</v>
      </c>
      <c r="G76" s="25">
        <v>1193166.1000000001</v>
      </c>
      <c r="H76" s="15">
        <f t="shared" si="2"/>
        <v>119.31661</v>
      </c>
    </row>
    <row r="77" spans="1:8">
      <c r="A77" s="3" t="s">
        <v>158</v>
      </c>
      <c r="B77" s="4" t="s">
        <v>159</v>
      </c>
      <c r="C77" s="13"/>
      <c r="D77" s="23"/>
      <c r="E77" s="15"/>
      <c r="F77" s="13">
        <v>700000</v>
      </c>
      <c r="G77" s="13">
        <v>802000</v>
      </c>
      <c r="H77" s="15">
        <f t="shared" si="2"/>
        <v>114.57142857142857</v>
      </c>
    </row>
    <row r="78" spans="1:8" ht="25.5">
      <c r="A78" s="11" t="s">
        <v>160</v>
      </c>
      <c r="B78" s="12" t="s">
        <v>161</v>
      </c>
      <c r="C78" s="14"/>
      <c r="D78" s="22"/>
      <c r="E78" s="16"/>
      <c r="F78" s="14">
        <v>700000</v>
      </c>
      <c r="G78" s="14">
        <v>802000</v>
      </c>
      <c r="H78" s="28">
        <f t="shared" si="2"/>
        <v>114.57142857142857</v>
      </c>
    </row>
    <row r="79" spans="1:8">
      <c r="A79" s="3" t="s">
        <v>162</v>
      </c>
      <c r="B79" s="4" t="s">
        <v>163</v>
      </c>
      <c r="C79" s="13"/>
      <c r="D79" s="19"/>
      <c r="E79" s="15"/>
      <c r="F79" s="13">
        <v>300000</v>
      </c>
      <c r="G79" s="17">
        <v>391166.1</v>
      </c>
      <c r="H79" s="15">
        <f t="shared" si="2"/>
        <v>130.3887</v>
      </c>
    </row>
    <row r="80" spans="1:8">
      <c r="A80" s="3" t="s">
        <v>164</v>
      </c>
      <c r="B80" s="4" t="s">
        <v>165</v>
      </c>
      <c r="C80" s="13"/>
      <c r="D80" s="19"/>
      <c r="E80" s="15"/>
      <c r="F80" s="13">
        <v>300000</v>
      </c>
      <c r="G80" s="17">
        <v>391166.1</v>
      </c>
      <c r="H80" s="15">
        <f t="shared" si="2"/>
        <v>130.3887</v>
      </c>
    </row>
    <row r="81" spans="1:8" ht="38.25">
      <c r="A81" s="11" t="s">
        <v>166</v>
      </c>
      <c r="B81" s="12" t="s">
        <v>167</v>
      </c>
      <c r="C81" s="14"/>
      <c r="D81" s="22"/>
      <c r="E81" s="16"/>
      <c r="F81" s="14">
        <v>300000</v>
      </c>
      <c r="G81" s="18">
        <v>391166.1</v>
      </c>
      <c r="H81" s="16">
        <f t="shared" si="2"/>
        <v>130.3887</v>
      </c>
    </row>
    <row r="82" spans="1:8">
      <c r="A82" s="3" t="s">
        <v>104</v>
      </c>
      <c r="B82" s="4" t="s">
        <v>105</v>
      </c>
      <c r="C82" s="17">
        <v>69420436.439999998</v>
      </c>
      <c r="D82" s="25">
        <v>51488396.439999998</v>
      </c>
      <c r="E82" s="15">
        <f t="shared" ref="E82:E97" si="3">D82/C82*100</f>
        <v>74.168932205578059</v>
      </c>
      <c r="F82" s="13">
        <v>759757</v>
      </c>
      <c r="G82" s="13">
        <v>759757</v>
      </c>
      <c r="H82" s="26">
        <f t="shared" si="2"/>
        <v>100</v>
      </c>
    </row>
    <row r="83" spans="1:8">
      <c r="A83" s="3" t="s">
        <v>106</v>
      </c>
      <c r="B83" s="4" t="s">
        <v>107</v>
      </c>
      <c r="C83" s="17">
        <v>69420436.439999998</v>
      </c>
      <c r="D83" s="25">
        <v>51488396.439999998</v>
      </c>
      <c r="E83" s="15">
        <f t="shared" si="3"/>
        <v>74.168932205578059</v>
      </c>
      <c r="F83" s="13">
        <v>759757</v>
      </c>
      <c r="G83" s="13">
        <v>759757</v>
      </c>
      <c r="H83" s="26">
        <f t="shared" si="2"/>
        <v>100</v>
      </c>
    </row>
    <row r="84" spans="1:8">
      <c r="A84" s="3" t="s">
        <v>108</v>
      </c>
      <c r="B84" s="4" t="s">
        <v>109</v>
      </c>
      <c r="C84" s="13">
        <v>15767800</v>
      </c>
      <c r="D84" s="25">
        <v>11826000</v>
      </c>
      <c r="E84" s="15">
        <f t="shared" si="3"/>
        <v>75.000951305825794</v>
      </c>
      <c r="F84" s="13"/>
      <c r="G84" s="13"/>
      <c r="H84" s="26"/>
    </row>
    <row r="85" spans="1:8">
      <c r="A85" s="11" t="s">
        <v>110</v>
      </c>
      <c r="B85" s="12" t="s">
        <v>111</v>
      </c>
      <c r="C85" s="14">
        <v>15767800</v>
      </c>
      <c r="D85" s="21">
        <v>11826000</v>
      </c>
      <c r="E85" s="16">
        <f t="shared" si="3"/>
        <v>75.000951305825794</v>
      </c>
      <c r="F85" s="14"/>
      <c r="G85" s="14"/>
      <c r="H85" s="16"/>
    </row>
    <row r="86" spans="1:8">
      <c r="A86" s="3" t="s">
        <v>112</v>
      </c>
      <c r="B86" s="4" t="s">
        <v>113</v>
      </c>
      <c r="C86" s="13">
        <v>49698000</v>
      </c>
      <c r="D86" s="25">
        <v>36467800</v>
      </c>
      <c r="E86" s="15">
        <f t="shared" si="3"/>
        <v>73.378808000321953</v>
      </c>
      <c r="F86" s="13"/>
      <c r="G86" s="13"/>
      <c r="H86" s="26"/>
    </row>
    <row r="87" spans="1:8">
      <c r="A87" s="11" t="s">
        <v>114</v>
      </c>
      <c r="B87" s="12" t="s">
        <v>115</v>
      </c>
      <c r="C87" s="14">
        <v>49698000</v>
      </c>
      <c r="D87" s="21">
        <v>36467800</v>
      </c>
      <c r="E87" s="16">
        <f t="shared" si="3"/>
        <v>73.378808000321953</v>
      </c>
      <c r="F87" s="14"/>
      <c r="G87" s="14"/>
      <c r="H87" s="16"/>
    </row>
    <row r="88" spans="1:8">
      <c r="A88" s="3" t="s">
        <v>176</v>
      </c>
      <c r="B88" s="4" t="s">
        <v>169</v>
      </c>
      <c r="C88" s="17">
        <v>220483.44</v>
      </c>
      <c r="D88" s="25">
        <v>220483.44</v>
      </c>
      <c r="E88" s="15">
        <f t="shared" si="3"/>
        <v>100</v>
      </c>
      <c r="F88" s="13"/>
      <c r="G88" s="13"/>
      <c r="H88" s="26"/>
    </row>
    <row r="89" spans="1:8">
      <c r="A89" s="11" t="s">
        <v>177</v>
      </c>
      <c r="B89" s="12" t="s">
        <v>178</v>
      </c>
      <c r="C89" s="18">
        <v>220483.44</v>
      </c>
      <c r="D89" s="21">
        <v>220483.44</v>
      </c>
      <c r="E89" s="16">
        <f t="shared" si="3"/>
        <v>100</v>
      </c>
      <c r="F89" s="14"/>
      <c r="G89" s="14"/>
      <c r="H89" s="16"/>
    </row>
    <row r="90" spans="1:8">
      <c r="A90" s="3" t="s">
        <v>116</v>
      </c>
      <c r="B90" s="4" t="s">
        <v>117</v>
      </c>
      <c r="C90" s="13">
        <v>3734153</v>
      </c>
      <c r="D90" s="25">
        <v>2974113</v>
      </c>
      <c r="E90" s="15">
        <f t="shared" si="3"/>
        <v>79.646254451812766</v>
      </c>
      <c r="F90" s="13">
        <v>759757</v>
      </c>
      <c r="G90" s="13">
        <v>759757</v>
      </c>
      <c r="H90" s="26">
        <f t="shared" si="2"/>
        <v>100</v>
      </c>
    </row>
    <row r="91" spans="1:8" ht="25.5">
      <c r="A91" s="11" t="s">
        <v>118</v>
      </c>
      <c r="B91" s="12" t="s">
        <v>119</v>
      </c>
      <c r="C91" s="14">
        <v>2343100</v>
      </c>
      <c r="D91" s="21">
        <v>1668200</v>
      </c>
      <c r="E91" s="16">
        <f t="shared" si="3"/>
        <v>71.196278434552511</v>
      </c>
      <c r="F91" s="14"/>
      <c r="G91" s="14"/>
      <c r="H91" s="16"/>
    </row>
    <row r="92" spans="1:8" ht="25.5">
      <c r="A92" s="11">
        <v>41051100</v>
      </c>
      <c r="B92" s="12" t="s">
        <v>183</v>
      </c>
      <c r="C92" s="14"/>
      <c r="D92" s="21"/>
      <c r="E92" s="16"/>
      <c r="F92" s="14">
        <v>759757</v>
      </c>
      <c r="G92" s="14">
        <v>759757</v>
      </c>
      <c r="H92" s="16">
        <f t="shared" si="2"/>
        <v>100</v>
      </c>
    </row>
    <row r="93" spans="1:8" ht="32.25" customHeight="1">
      <c r="A93" s="11">
        <v>41051200</v>
      </c>
      <c r="B93" s="12" t="s">
        <v>180</v>
      </c>
      <c r="C93" s="14">
        <v>121631</v>
      </c>
      <c r="D93" s="21">
        <v>121631</v>
      </c>
      <c r="E93" s="16">
        <f t="shared" si="3"/>
        <v>100</v>
      </c>
      <c r="F93" s="14"/>
      <c r="G93" s="14"/>
      <c r="H93" s="16"/>
    </row>
    <row r="94" spans="1:8" ht="39" customHeight="1">
      <c r="A94" s="11">
        <v>41051400</v>
      </c>
      <c r="B94" s="12" t="s">
        <v>185</v>
      </c>
      <c r="C94" s="14">
        <v>865744</v>
      </c>
      <c r="D94" s="21">
        <v>865744</v>
      </c>
      <c r="E94" s="16">
        <f t="shared" si="3"/>
        <v>100</v>
      </c>
      <c r="F94" s="14"/>
      <c r="G94" s="14"/>
      <c r="H94" s="16"/>
    </row>
    <row r="95" spans="1:8">
      <c r="A95" s="11" t="s">
        <v>120</v>
      </c>
      <c r="B95" s="12" t="s">
        <v>121</v>
      </c>
      <c r="C95" s="14">
        <v>403678</v>
      </c>
      <c r="D95" s="21">
        <v>318538</v>
      </c>
      <c r="E95" s="16">
        <f t="shared" si="3"/>
        <v>78.908932366886475</v>
      </c>
      <c r="F95" s="14"/>
      <c r="G95" s="14"/>
      <c r="H95" s="16"/>
    </row>
    <row r="96" spans="1:8">
      <c r="A96" s="3" t="s">
        <v>122</v>
      </c>
      <c r="B96" s="4" t="s">
        <v>123</v>
      </c>
      <c r="C96" s="13">
        <v>50133000</v>
      </c>
      <c r="D96" s="25">
        <v>40442637.490000002</v>
      </c>
      <c r="E96" s="15">
        <f t="shared" si="3"/>
        <v>80.670690942094041</v>
      </c>
      <c r="F96" s="17">
        <v>3545393.62</v>
      </c>
      <c r="G96" s="17">
        <v>3430612.77</v>
      </c>
      <c r="H96" s="15">
        <f t="shared" si="2"/>
        <v>96.762535777339153</v>
      </c>
    </row>
    <row r="97" spans="1:8">
      <c r="A97" s="3" t="s">
        <v>122</v>
      </c>
      <c r="B97" s="4" t="s">
        <v>124</v>
      </c>
      <c r="C97" s="17">
        <v>119553436.44</v>
      </c>
      <c r="D97" s="25">
        <v>91931033.930000007</v>
      </c>
      <c r="E97" s="15">
        <f t="shared" si="3"/>
        <v>76.895350453717171</v>
      </c>
      <c r="F97" s="17">
        <v>4305150.62</v>
      </c>
      <c r="G97" s="17">
        <v>4190369.77</v>
      </c>
      <c r="H97" s="15">
        <f t="shared" si="2"/>
        <v>97.333871445361879</v>
      </c>
    </row>
    <row r="98" spans="1:8" ht="74.25" customHeight="1"/>
    <row r="99" spans="1:8">
      <c r="D99" s="7"/>
      <c r="E99" s="7"/>
      <c r="F99" s="7"/>
      <c r="G99" s="7"/>
    </row>
    <row r="100" spans="1:8">
      <c r="D100" s="7"/>
      <c r="E100" s="7"/>
      <c r="F100" s="7"/>
      <c r="G100" s="7"/>
    </row>
  </sheetData>
  <mergeCells count="5">
    <mergeCell ref="A1:H1"/>
    <mergeCell ref="F2:H2"/>
    <mergeCell ref="A2:A3"/>
    <mergeCell ref="B2:B3"/>
    <mergeCell ref="C2:E2"/>
  </mergeCells>
  <conditionalFormatting sqref="B94">
    <cfRule type="expression" dxfId="1" priority="1" stopIfTrue="1">
      <formula>XFC94=1</formula>
    </cfRule>
  </conditionalFormatting>
  <pageMargins left="0" right="0" top="0" bottom="0" header="0" footer="0"/>
  <pageSetup paperSize="9" scale="71" orientation="portrait" r:id="rId1"/>
  <rowBreaks count="1" manualBreakCount="1">
    <brk id="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G45" sqref="G45:G47"/>
    </sheetView>
  </sheetViews>
  <sheetFormatPr defaultRowHeight="12.75"/>
  <cols>
    <col min="1" max="1" width="12.28515625" style="1" customWidth="1"/>
    <col min="2" max="2" width="72.42578125" style="2" customWidth="1"/>
    <col min="3" max="3" width="15.85546875" style="7" customWidth="1"/>
    <col min="4" max="4" width="12.5703125" style="20" customWidth="1"/>
    <col min="5" max="5" width="8.42578125" customWidth="1"/>
    <col min="6" max="6" width="12.42578125" style="10" customWidth="1"/>
    <col min="7" max="7" width="13.140625" style="10" customWidth="1"/>
    <col min="8" max="8" width="8.140625" customWidth="1"/>
  </cols>
  <sheetData>
    <row r="1" spans="1:8" ht="51" customHeight="1">
      <c r="A1" s="35" t="s">
        <v>184</v>
      </c>
      <c r="B1" s="35"/>
      <c r="C1" s="35"/>
      <c r="D1" s="35"/>
      <c r="E1" s="35"/>
      <c r="F1" s="35"/>
      <c r="G1" s="35"/>
      <c r="H1" s="35"/>
    </row>
    <row r="2" spans="1:8" ht="15">
      <c r="A2" s="36" t="s">
        <v>0</v>
      </c>
      <c r="B2" s="38" t="s">
        <v>1</v>
      </c>
      <c r="C2" s="36" t="s">
        <v>125</v>
      </c>
      <c r="D2" s="36"/>
      <c r="E2" s="36"/>
      <c r="F2" s="36" t="s">
        <v>126</v>
      </c>
      <c r="G2" s="36"/>
      <c r="H2" s="36"/>
    </row>
    <row r="3" spans="1:8" ht="60">
      <c r="A3" s="37"/>
      <c r="B3" s="39"/>
      <c r="C3" s="5" t="s">
        <v>168</v>
      </c>
      <c r="D3" s="6" t="s">
        <v>127</v>
      </c>
      <c r="E3" s="27" t="s">
        <v>2</v>
      </c>
      <c r="F3" s="8" t="s">
        <v>168</v>
      </c>
      <c r="G3" s="9" t="s">
        <v>127</v>
      </c>
      <c r="H3" s="27" t="s">
        <v>2</v>
      </c>
    </row>
    <row r="4" spans="1:8">
      <c r="A4" s="3" t="s">
        <v>3</v>
      </c>
      <c r="B4" s="4" t="s">
        <v>4</v>
      </c>
      <c r="C4" s="13">
        <f>SUM(C5+C13+C19+C27)</f>
        <v>48461000</v>
      </c>
      <c r="D4" s="13">
        <f>SUM(D5+D13+D19+D27)</f>
        <v>39286556.689999998</v>
      </c>
      <c r="E4" s="15">
        <f>D4/C4*100</f>
        <v>81.068398691731488</v>
      </c>
      <c r="F4" s="13">
        <v>14000</v>
      </c>
      <c r="G4" s="13">
        <v>10761.2</v>
      </c>
      <c r="H4" s="15">
        <f>G4/F4*100</f>
        <v>76.86571428571429</v>
      </c>
    </row>
    <row r="5" spans="1:8">
      <c r="A5" s="3" t="s">
        <v>5</v>
      </c>
      <c r="B5" s="4" t="s">
        <v>6</v>
      </c>
      <c r="C5" s="29">
        <f>SUM(C6+C11)</f>
        <v>28077000</v>
      </c>
      <c r="D5" s="29">
        <f>SUM(D6+D11)</f>
        <v>21160834.509999998</v>
      </c>
      <c r="E5" s="15">
        <f t="shared" ref="E5:E66" si="0">D5/C5*100</f>
        <v>75.367149303700529</v>
      </c>
      <c r="F5" s="13"/>
      <c r="G5" s="13"/>
      <c r="H5" s="15"/>
    </row>
    <row r="6" spans="1:8">
      <c r="A6" s="3" t="s">
        <v>7</v>
      </c>
      <c r="B6" s="4" t="s">
        <v>8</v>
      </c>
      <c r="C6" s="13">
        <f>SUM(C7:C10)</f>
        <v>28051000</v>
      </c>
      <c r="D6" s="13">
        <f>SUM(D7:D10)</f>
        <v>21134682.77</v>
      </c>
      <c r="E6" s="15">
        <f t="shared" si="0"/>
        <v>75.343776585504969</v>
      </c>
      <c r="F6" s="13"/>
      <c r="G6" s="13"/>
      <c r="H6" s="15"/>
    </row>
    <row r="7" spans="1:8" ht="25.5">
      <c r="A7" s="11" t="s">
        <v>9</v>
      </c>
      <c r="B7" s="12" t="s">
        <v>10</v>
      </c>
      <c r="C7" s="14">
        <v>25407000</v>
      </c>
      <c r="D7" s="33">
        <v>19132915.399999999</v>
      </c>
      <c r="E7" s="16">
        <f t="shared" si="0"/>
        <v>75.305685047427872</v>
      </c>
      <c r="F7" s="14"/>
      <c r="G7" s="14"/>
      <c r="H7" s="16"/>
    </row>
    <row r="8" spans="1:8" ht="25.5">
      <c r="A8" s="11" t="s">
        <v>11</v>
      </c>
      <c r="B8" s="12" t="s">
        <v>12</v>
      </c>
      <c r="C8" s="14">
        <v>1300000</v>
      </c>
      <c r="D8" s="33">
        <v>974999.45</v>
      </c>
      <c r="E8" s="16">
        <f t="shared" si="0"/>
        <v>74.999957692307689</v>
      </c>
      <c r="F8" s="14"/>
      <c r="G8" s="14"/>
      <c r="H8" s="16"/>
    </row>
    <row r="9" spans="1:8" ht="25.5">
      <c r="A9" s="11" t="s">
        <v>13</v>
      </c>
      <c r="B9" s="12" t="s">
        <v>14</v>
      </c>
      <c r="C9" s="14">
        <v>694000</v>
      </c>
      <c r="D9" s="33">
        <v>664138.18999999994</v>
      </c>
      <c r="E9" s="16">
        <f t="shared" si="0"/>
        <v>95.69714553314121</v>
      </c>
      <c r="F9" s="14"/>
      <c r="G9" s="14"/>
      <c r="H9" s="16"/>
    </row>
    <row r="10" spans="1:8" ht="25.5">
      <c r="A10" s="11" t="s">
        <v>174</v>
      </c>
      <c r="B10" s="12" t="s">
        <v>175</v>
      </c>
      <c r="C10" s="14">
        <v>650000</v>
      </c>
      <c r="D10" s="33">
        <v>362629.73</v>
      </c>
      <c r="E10" s="16">
        <f t="shared" si="0"/>
        <v>55.789189230769232</v>
      </c>
      <c r="F10" s="14"/>
      <c r="G10" s="14"/>
      <c r="H10" s="16"/>
    </row>
    <row r="11" spans="1:8">
      <c r="A11" s="3" t="s">
        <v>15</v>
      </c>
      <c r="B11" s="4" t="s">
        <v>16</v>
      </c>
      <c r="C11" s="13">
        <f>SUM(C12)</f>
        <v>26000</v>
      </c>
      <c r="D11" s="13">
        <f>SUM(D12)</f>
        <v>26151.74</v>
      </c>
      <c r="E11" s="15">
        <f t="shared" si="0"/>
        <v>100.5836153846154</v>
      </c>
      <c r="F11" s="13"/>
      <c r="G11" s="13"/>
      <c r="H11" s="15"/>
    </row>
    <row r="12" spans="1:8">
      <c r="A12" s="11" t="s">
        <v>17</v>
      </c>
      <c r="B12" s="12" t="s">
        <v>18</v>
      </c>
      <c r="C12" s="14">
        <v>26000</v>
      </c>
      <c r="D12" s="33">
        <v>26151.74</v>
      </c>
      <c r="E12" s="16">
        <f t="shared" si="0"/>
        <v>100.5836153846154</v>
      </c>
      <c r="F12" s="14"/>
      <c r="G12" s="14"/>
      <c r="H12" s="16"/>
    </row>
    <row r="13" spans="1:8">
      <c r="A13" s="3" t="s">
        <v>19</v>
      </c>
      <c r="B13" s="4" t="s">
        <v>20</v>
      </c>
      <c r="C13" s="13">
        <f>SUM(C14+C17)</f>
        <v>1263000</v>
      </c>
      <c r="D13" s="13">
        <f>SUM(D14+D17)</f>
        <v>974830.91999999993</v>
      </c>
      <c r="E13" s="15">
        <f t="shared" si="0"/>
        <v>77.183762470308778</v>
      </c>
      <c r="F13" s="13"/>
      <c r="G13" s="13"/>
      <c r="H13" s="15"/>
    </row>
    <row r="14" spans="1:8">
      <c r="A14" s="3" t="s">
        <v>21</v>
      </c>
      <c r="B14" s="4" t="s">
        <v>22</v>
      </c>
      <c r="C14" s="13">
        <f>SUM(C15:C16)</f>
        <v>1260000</v>
      </c>
      <c r="D14" s="13">
        <f>SUM(D15:D16)</f>
        <v>972568.42999999993</v>
      </c>
      <c r="E14" s="15">
        <f t="shared" si="0"/>
        <v>77.187970634920632</v>
      </c>
      <c r="F14" s="13"/>
      <c r="G14" s="13"/>
      <c r="H14" s="15"/>
    </row>
    <row r="15" spans="1:8" ht="25.5">
      <c r="A15" s="11" t="s">
        <v>23</v>
      </c>
      <c r="B15" s="12" t="s">
        <v>24</v>
      </c>
      <c r="C15" s="14">
        <v>860000</v>
      </c>
      <c r="D15" s="33">
        <v>690069.61</v>
      </c>
      <c r="E15" s="16">
        <f t="shared" si="0"/>
        <v>80.240652325581394</v>
      </c>
      <c r="F15" s="14"/>
      <c r="G15" s="14"/>
      <c r="H15" s="16"/>
    </row>
    <row r="16" spans="1:8" ht="38.25">
      <c r="A16" s="11" t="s">
        <v>25</v>
      </c>
      <c r="B16" s="12" t="s">
        <v>26</v>
      </c>
      <c r="C16" s="14">
        <v>400000</v>
      </c>
      <c r="D16" s="33">
        <v>282498.82</v>
      </c>
      <c r="E16" s="16">
        <f t="shared" si="0"/>
        <v>70.624705000000006</v>
      </c>
      <c r="F16" s="14"/>
      <c r="G16" s="14"/>
      <c r="H16" s="16"/>
    </row>
    <row r="17" spans="1:8">
      <c r="A17" s="3" t="s">
        <v>27</v>
      </c>
      <c r="B17" s="4" t="s">
        <v>28</v>
      </c>
      <c r="C17" s="13">
        <f>SUM(C18)</f>
        <v>3000</v>
      </c>
      <c r="D17" s="13">
        <f>SUM(D18)</f>
        <v>2262.4899999999998</v>
      </c>
      <c r="E17" s="15">
        <f t="shared" si="0"/>
        <v>75.416333333333327</v>
      </c>
      <c r="F17" s="13"/>
      <c r="G17" s="13"/>
      <c r="H17" s="15"/>
    </row>
    <row r="18" spans="1:8" ht="25.5">
      <c r="A18" s="11" t="s">
        <v>29</v>
      </c>
      <c r="B18" s="12" t="s">
        <v>30</v>
      </c>
      <c r="C18" s="14">
        <v>3000</v>
      </c>
      <c r="D18" s="33">
        <v>2262.4899999999998</v>
      </c>
      <c r="E18" s="16">
        <f t="shared" si="0"/>
        <v>75.416333333333327</v>
      </c>
      <c r="F18" s="14"/>
      <c r="G18" s="14"/>
      <c r="H18" s="16"/>
    </row>
    <row r="19" spans="1:8">
      <c r="A19" s="3" t="s">
        <v>31</v>
      </c>
      <c r="B19" s="4" t="s">
        <v>32</v>
      </c>
      <c r="C19" s="13">
        <f>SUM(C20+C22+C24)</f>
        <v>2874000</v>
      </c>
      <c r="D19" s="13">
        <f>SUM(D20+D22+D24)</f>
        <v>3085165.2800000003</v>
      </c>
      <c r="E19" s="15">
        <f t="shared" si="0"/>
        <v>107.34743493389006</v>
      </c>
      <c r="F19" s="13"/>
      <c r="G19" s="13"/>
      <c r="H19" s="15"/>
    </row>
    <row r="20" spans="1:8">
      <c r="A20" s="3" t="s">
        <v>33</v>
      </c>
      <c r="B20" s="4" t="s">
        <v>34</v>
      </c>
      <c r="C20" s="13">
        <f>SUM(C21)</f>
        <v>330000</v>
      </c>
      <c r="D20" s="29">
        <f>SUM(D21)</f>
        <v>260040.64</v>
      </c>
      <c r="E20" s="15">
        <f t="shared" si="0"/>
        <v>78.800193939393949</v>
      </c>
      <c r="F20" s="13"/>
      <c r="G20" s="13"/>
      <c r="H20" s="15"/>
    </row>
    <row r="21" spans="1:8">
      <c r="A21" s="11" t="s">
        <v>35</v>
      </c>
      <c r="B21" s="12" t="s">
        <v>36</v>
      </c>
      <c r="C21" s="14">
        <v>330000</v>
      </c>
      <c r="D21" s="33">
        <v>260040.64</v>
      </c>
      <c r="E21" s="16">
        <f t="shared" si="0"/>
        <v>78.800193939393949</v>
      </c>
      <c r="F21" s="14"/>
      <c r="G21" s="14"/>
      <c r="H21" s="16"/>
    </row>
    <row r="22" spans="1:8" ht="25.5">
      <c r="A22" s="3" t="s">
        <v>37</v>
      </c>
      <c r="B22" s="4" t="s">
        <v>38</v>
      </c>
      <c r="C22" s="13">
        <f>SUM(C23)</f>
        <v>1494000</v>
      </c>
      <c r="D22" s="29">
        <f>SUM(D23)</f>
        <v>1683690.55</v>
      </c>
      <c r="E22" s="15">
        <f t="shared" si="0"/>
        <v>112.69682396251675</v>
      </c>
      <c r="F22" s="13"/>
      <c r="G22" s="13"/>
      <c r="H22" s="15"/>
    </row>
    <row r="23" spans="1:8">
      <c r="A23" s="11" t="s">
        <v>39</v>
      </c>
      <c r="B23" s="12" t="s">
        <v>36</v>
      </c>
      <c r="C23" s="14">
        <v>1494000</v>
      </c>
      <c r="D23" s="33">
        <v>1683690.55</v>
      </c>
      <c r="E23" s="16">
        <f t="shared" si="0"/>
        <v>112.69682396251675</v>
      </c>
      <c r="F23" s="14"/>
      <c r="G23" s="14"/>
      <c r="H23" s="16"/>
    </row>
    <row r="24" spans="1:8" ht="25.5">
      <c r="A24" s="3" t="s">
        <v>40</v>
      </c>
      <c r="B24" s="4" t="s">
        <v>41</v>
      </c>
      <c r="C24" s="13">
        <f>SUM(C25:C26)</f>
        <v>1050000</v>
      </c>
      <c r="D24" s="13">
        <f>SUM(D25:D26)</f>
        <v>1141434.0900000001</v>
      </c>
      <c r="E24" s="15">
        <f t="shared" si="0"/>
        <v>108.70800857142856</v>
      </c>
      <c r="F24" s="13"/>
      <c r="G24" s="13"/>
      <c r="H24" s="15"/>
    </row>
    <row r="25" spans="1:8" ht="51">
      <c r="A25" s="11" t="s">
        <v>42</v>
      </c>
      <c r="B25" s="12" t="s">
        <v>43</v>
      </c>
      <c r="C25" s="14">
        <v>600000</v>
      </c>
      <c r="D25" s="33">
        <v>735388.41</v>
      </c>
      <c r="E25" s="16">
        <f t="shared" si="0"/>
        <v>122.564735</v>
      </c>
      <c r="F25" s="14"/>
      <c r="G25" s="14"/>
      <c r="H25" s="16"/>
    </row>
    <row r="26" spans="1:8" ht="38.25">
      <c r="A26" s="11" t="s">
        <v>44</v>
      </c>
      <c r="B26" s="12" t="s">
        <v>45</v>
      </c>
      <c r="C26" s="14">
        <v>450000</v>
      </c>
      <c r="D26" s="33">
        <v>406045.68</v>
      </c>
      <c r="E26" s="16">
        <f t="shared" si="0"/>
        <v>90.232373333333328</v>
      </c>
      <c r="F26" s="14"/>
      <c r="G26" s="14"/>
      <c r="H26" s="16"/>
    </row>
    <row r="27" spans="1:8" ht="25.5">
      <c r="A27" s="3" t="s">
        <v>46</v>
      </c>
      <c r="B27" s="4" t="s">
        <v>47</v>
      </c>
      <c r="C27" s="13">
        <f>SUM(C28+C39)</f>
        <v>16247000</v>
      </c>
      <c r="D27" s="13">
        <f>SUM(D28+D39)</f>
        <v>14065725.98</v>
      </c>
      <c r="E27" s="15">
        <f t="shared" si="0"/>
        <v>86.574296670154496</v>
      </c>
      <c r="F27" s="13"/>
      <c r="G27" s="13"/>
      <c r="H27" s="15"/>
    </row>
    <row r="28" spans="1:8">
      <c r="A28" s="3" t="s">
        <v>48</v>
      </c>
      <c r="B28" s="4" t="s">
        <v>49</v>
      </c>
      <c r="C28" s="13">
        <f>SUM(C29:C38)</f>
        <v>5756000</v>
      </c>
      <c r="D28" s="13">
        <f>SUM(D29:D37)</f>
        <v>4285459.1599999992</v>
      </c>
      <c r="E28" s="15">
        <f t="shared" si="0"/>
        <v>74.452035441278653</v>
      </c>
      <c r="F28" s="13"/>
      <c r="G28" s="13"/>
      <c r="H28" s="15"/>
    </row>
    <row r="29" spans="1:8" ht="25.5">
      <c r="A29" s="11" t="s">
        <v>50</v>
      </c>
      <c r="B29" s="12" t="s">
        <v>51</v>
      </c>
      <c r="C29" s="14"/>
      <c r="D29" s="33">
        <v>1022.4</v>
      </c>
      <c r="E29" s="16"/>
      <c r="F29" s="14"/>
      <c r="G29" s="14"/>
      <c r="H29" s="16"/>
    </row>
    <row r="30" spans="1:8" ht="25.5">
      <c r="A30" s="11" t="s">
        <v>52</v>
      </c>
      <c r="B30" s="12" t="s">
        <v>53</v>
      </c>
      <c r="C30" s="14">
        <v>76000</v>
      </c>
      <c r="D30" s="33">
        <v>80944.3</v>
      </c>
      <c r="E30" s="16">
        <f t="shared" si="0"/>
        <v>106.50565789473686</v>
      </c>
      <c r="F30" s="14"/>
      <c r="G30" s="14"/>
      <c r="H30" s="16"/>
    </row>
    <row r="31" spans="1:8" ht="25.5">
      <c r="A31" s="11" t="s">
        <v>54</v>
      </c>
      <c r="B31" s="12" t="s">
        <v>55</v>
      </c>
      <c r="C31" s="14">
        <v>400000</v>
      </c>
      <c r="D31" s="33">
        <v>383755.84</v>
      </c>
      <c r="E31" s="16">
        <f t="shared" si="0"/>
        <v>95.938960000000009</v>
      </c>
      <c r="F31" s="14"/>
      <c r="G31" s="14"/>
      <c r="H31" s="16"/>
    </row>
    <row r="32" spans="1:8" ht="25.5">
      <c r="A32" s="11" t="s">
        <v>56</v>
      </c>
      <c r="B32" s="12" t="s">
        <v>57</v>
      </c>
      <c r="C32" s="14">
        <v>280000</v>
      </c>
      <c r="D32" s="33">
        <v>182579.16</v>
      </c>
      <c r="E32" s="16">
        <f t="shared" si="0"/>
        <v>65.20684285714286</v>
      </c>
      <c r="F32" s="14"/>
      <c r="G32" s="14"/>
      <c r="H32" s="16"/>
    </row>
    <row r="33" spans="1:8">
      <c r="A33" s="11" t="s">
        <v>58</v>
      </c>
      <c r="B33" s="12" t="s">
        <v>59</v>
      </c>
      <c r="C33" s="14">
        <v>2300000</v>
      </c>
      <c r="D33" s="33">
        <v>1420251.41</v>
      </c>
      <c r="E33" s="16">
        <f t="shared" si="0"/>
        <v>61.750061304347824</v>
      </c>
      <c r="F33" s="14"/>
      <c r="G33" s="14"/>
      <c r="H33" s="16"/>
    </row>
    <row r="34" spans="1:8">
      <c r="A34" s="11" t="s">
        <v>60</v>
      </c>
      <c r="B34" s="12" t="s">
        <v>61</v>
      </c>
      <c r="C34" s="14">
        <v>1750000</v>
      </c>
      <c r="D34" s="33">
        <v>1445820.21</v>
      </c>
      <c r="E34" s="16">
        <f t="shared" si="0"/>
        <v>82.618297714285717</v>
      </c>
      <c r="F34" s="14"/>
      <c r="G34" s="14"/>
      <c r="H34" s="16"/>
    </row>
    <row r="35" spans="1:8">
      <c r="A35" s="11" t="s">
        <v>62</v>
      </c>
      <c r="B35" s="12" t="s">
        <v>63</v>
      </c>
      <c r="C35" s="14">
        <v>450000</v>
      </c>
      <c r="D35" s="33">
        <v>308398.49</v>
      </c>
      <c r="E35" s="16">
        <f t="shared" si="0"/>
        <v>68.532997777777766</v>
      </c>
      <c r="F35" s="14"/>
      <c r="G35" s="14"/>
      <c r="H35" s="16"/>
    </row>
    <row r="36" spans="1:8">
      <c r="A36" s="11" t="s">
        <v>64</v>
      </c>
      <c r="B36" s="12" t="s">
        <v>65</v>
      </c>
      <c r="C36" s="14">
        <v>500000</v>
      </c>
      <c r="D36" s="33">
        <v>462686.35</v>
      </c>
      <c r="E36" s="16">
        <f t="shared" si="0"/>
        <v>92.537269999999992</v>
      </c>
      <c r="F36" s="14"/>
      <c r="G36" s="14"/>
      <c r="H36" s="16"/>
    </row>
    <row r="37" spans="1:8">
      <c r="A37" s="11">
        <v>18030000</v>
      </c>
      <c r="B37" s="24" t="s">
        <v>181</v>
      </c>
      <c r="C37" s="14"/>
      <c r="D37" s="33">
        <v>1</v>
      </c>
      <c r="E37" s="16"/>
      <c r="F37" s="14"/>
      <c r="G37" s="14"/>
      <c r="H37" s="16"/>
    </row>
    <row r="38" spans="1:8">
      <c r="A38" s="11">
        <v>18030100</v>
      </c>
      <c r="B38" s="24" t="s">
        <v>182</v>
      </c>
      <c r="C38" s="14"/>
      <c r="D38" s="33">
        <v>1</v>
      </c>
      <c r="E38" s="16"/>
      <c r="F38" s="14"/>
      <c r="G38" s="14"/>
      <c r="H38" s="16"/>
    </row>
    <row r="39" spans="1:8">
      <c r="A39" s="3" t="s">
        <v>66</v>
      </c>
      <c r="B39" s="4" t="s">
        <v>67</v>
      </c>
      <c r="C39" s="13">
        <f>SUM(C40:C42)</f>
        <v>10491000</v>
      </c>
      <c r="D39" s="13">
        <f>SUM(D40:D42)</f>
        <v>9780266.8200000003</v>
      </c>
      <c r="E39" s="15">
        <f t="shared" si="0"/>
        <v>93.225305690591938</v>
      </c>
      <c r="F39" s="13"/>
      <c r="G39" s="13"/>
      <c r="H39" s="15"/>
    </row>
    <row r="40" spans="1:8">
      <c r="A40" s="11" t="s">
        <v>68</v>
      </c>
      <c r="B40" s="12" t="s">
        <v>69</v>
      </c>
      <c r="C40" s="14">
        <v>730000</v>
      </c>
      <c r="D40" s="33">
        <v>705872.25</v>
      </c>
      <c r="E40" s="16">
        <f t="shared" si="0"/>
        <v>96.694828767123283</v>
      </c>
      <c r="F40" s="14"/>
      <c r="G40" s="14"/>
      <c r="H40" s="16"/>
    </row>
    <row r="41" spans="1:8">
      <c r="A41" s="11" t="s">
        <v>70</v>
      </c>
      <c r="B41" s="12" t="s">
        <v>71</v>
      </c>
      <c r="C41" s="14">
        <v>8861000</v>
      </c>
      <c r="D41" s="33">
        <v>8646654.8200000003</v>
      </c>
      <c r="E41" s="16">
        <f t="shared" si="0"/>
        <v>97.581027197833208</v>
      </c>
      <c r="F41" s="14"/>
      <c r="G41" s="14"/>
      <c r="H41" s="16"/>
    </row>
    <row r="42" spans="1:8" ht="38.25">
      <c r="A42" s="11" t="s">
        <v>72</v>
      </c>
      <c r="B42" s="12" t="s">
        <v>73</v>
      </c>
      <c r="C42" s="14">
        <v>900000</v>
      </c>
      <c r="D42" s="33">
        <v>427739.75</v>
      </c>
      <c r="E42" s="16">
        <f t="shared" si="0"/>
        <v>47.52663888888889</v>
      </c>
      <c r="F42" s="14"/>
      <c r="G42" s="14"/>
      <c r="H42" s="16"/>
    </row>
    <row r="43" spans="1:8">
      <c r="A43" s="3" t="s">
        <v>128</v>
      </c>
      <c r="B43" s="4" t="s">
        <v>129</v>
      </c>
      <c r="C43" s="13"/>
      <c r="D43" s="34"/>
      <c r="E43" s="15"/>
      <c r="F43" s="13">
        <v>14000</v>
      </c>
      <c r="G43" s="13">
        <v>10761.2</v>
      </c>
      <c r="H43" s="15">
        <f t="shared" ref="H43:H71" si="1">G43/F43*100</f>
        <v>76.86571428571429</v>
      </c>
    </row>
    <row r="44" spans="1:8">
      <c r="A44" s="3" t="s">
        <v>130</v>
      </c>
      <c r="B44" s="4" t="s">
        <v>131</v>
      </c>
      <c r="C44" s="13"/>
      <c r="D44" s="34"/>
      <c r="E44" s="15"/>
      <c r="F44" s="13">
        <v>14000</v>
      </c>
      <c r="G44" s="13">
        <v>10761.2</v>
      </c>
      <c r="H44" s="15">
        <f t="shared" si="1"/>
        <v>76.86571428571429</v>
      </c>
    </row>
    <row r="45" spans="1:8" ht="38.25">
      <c r="A45" s="11" t="s">
        <v>132</v>
      </c>
      <c r="B45" s="12" t="s">
        <v>133</v>
      </c>
      <c r="C45" s="14"/>
      <c r="D45" s="33"/>
      <c r="E45" s="16"/>
      <c r="F45" s="14">
        <v>3000</v>
      </c>
      <c r="G45" s="14">
        <v>3055.16</v>
      </c>
      <c r="H45" s="16">
        <f t="shared" si="1"/>
        <v>101.83866666666665</v>
      </c>
    </row>
    <row r="46" spans="1:8">
      <c r="A46" s="11" t="s">
        <v>134</v>
      </c>
      <c r="B46" s="12" t="s">
        <v>135</v>
      </c>
      <c r="C46" s="14"/>
      <c r="D46" s="33"/>
      <c r="E46" s="16"/>
      <c r="F46" s="14">
        <v>4000</v>
      </c>
      <c r="G46" s="14">
        <v>3034.62</v>
      </c>
      <c r="H46" s="16">
        <f t="shared" si="1"/>
        <v>75.865499999999997</v>
      </c>
    </row>
    <row r="47" spans="1:8" ht="25.5">
      <c r="A47" s="11" t="s">
        <v>136</v>
      </c>
      <c r="B47" s="12" t="s">
        <v>137</v>
      </c>
      <c r="C47" s="14"/>
      <c r="D47" s="33"/>
      <c r="E47" s="16"/>
      <c r="F47" s="14">
        <v>7000</v>
      </c>
      <c r="G47" s="14">
        <v>4671.42</v>
      </c>
      <c r="H47" s="16">
        <f t="shared" si="1"/>
        <v>66.734571428571428</v>
      </c>
    </row>
    <row r="48" spans="1:8">
      <c r="A48" s="3" t="s">
        <v>74</v>
      </c>
      <c r="B48" s="4" t="s">
        <v>75</v>
      </c>
      <c r="C48" s="13">
        <f>SUM(C49+C56+C64)</f>
        <v>1672000</v>
      </c>
      <c r="D48" s="29">
        <v>1156080.8</v>
      </c>
      <c r="E48" s="15">
        <f t="shared" si="0"/>
        <v>69.143588516746419</v>
      </c>
      <c r="F48" s="13">
        <v>2713353.15</v>
      </c>
      <c r="G48" s="13">
        <v>2226685.4700000002</v>
      </c>
      <c r="H48" s="15">
        <f t="shared" si="1"/>
        <v>82.063975712118435</v>
      </c>
    </row>
    <row r="49" spans="1:8">
      <c r="A49" s="3" t="s">
        <v>76</v>
      </c>
      <c r="B49" s="4" t="s">
        <v>77</v>
      </c>
      <c r="C49" s="13">
        <f>SUM(C50+C52)</f>
        <v>158000</v>
      </c>
      <c r="D49" s="13">
        <f>SUM(D50+D52)</f>
        <v>128328.7</v>
      </c>
      <c r="E49" s="15">
        <f t="shared" si="0"/>
        <v>81.220696202531641</v>
      </c>
      <c r="F49" s="13"/>
      <c r="G49" s="13"/>
      <c r="H49" s="15"/>
    </row>
    <row r="50" spans="1:8" ht="51">
      <c r="A50" s="3" t="s">
        <v>170</v>
      </c>
      <c r="B50" s="4" t="s">
        <v>171</v>
      </c>
      <c r="C50" s="13">
        <f>SUM(C51)</f>
        <v>4000</v>
      </c>
      <c r="D50" s="13">
        <f>SUM(D51)</f>
        <v>41.54</v>
      </c>
      <c r="E50" s="15">
        <f t="shared" si="0"/>
        <v>1.0385</v>
      </c>
      <c r="F50" s="13"/>
      <c r="G50" s="13"/>
      <c r="H50" s="15"/>
    </row>
    <row r="51" spans="1:8" ht="25.5">
      <c r="A51" s="11" t="s">
        <v>172</v>
      </c>
      <c r="B51" s="12" t="s">
        <v>173</v>
      </c>
      <c r="C51" s="14">
        <v>4000</v>
      </c>
      <c r="D51" s="33">
        <v>41.54</v>
      </c>
      <c r="E51" s="16">
        <f t="shared" si="0"/>
        <v>1.0385</v>
      </c>
      <c r="F51" s="14"/>
      <c r="G51" s="14"/>
      <c r="H51" s="16"/>
    </row>
    <row r="52" spans="1:8">
      <c r="A52" s="3" t="s">
        <v>78</v>
      </c>
      <c r="B52" s="4" t="s">
        <v>79</v>
      </c>
      <c r="C52" s="13">
        <f>SUM(C53:C55)</f>
        <v>154000</v>
      </c>
      <c r="D52" s="13">
        <f>SUM(D53:D55)</f>
        <v>128287.16</v>
      </c>
      <c r="E52" s="15">
        <f t="shared" si="0"/>
        <v>83.303350649350648</v>
      </c>
      <c r="F52" s="13"/>
      <c r="G52" s="13"/>
      <c r="H52" s="15"/>
    </row>
    <row r="53" spans="1:8">
      <c r="A53" s="11" t="s">
        <v>80</v>
      </c>
      <c r="B53" s="12" t="s">
        <v>81</v>
      </c>
      <c r="C53" s="14">
        <v>125000</v>
      </c>
      <c r="D53" s="33">
        <v>97007.16</v>
      </c>
      <c r="E53" s="16">
        <f t="shared" si="0"/>
        <v>77.605728000000013</v>
      </c>
      <c r="F53" s="14"/>
      <c r="G53" s="14"/>
      <c r="H53" s="16"/>
    </row>
    <row r="54" spans="1:8" ht="51" customHeight="1">
      <c r="A54" s="11">
        <v>21081500</v>
      </c>
      <c r="B54" s="12" t="s">
        <v>179</v>
      </c>
      <c r="C54" s="14">
        <v>27000</v>
      </c>
      <c r="D54" s="33">
        <v>27000</v>
      </c>
      <c r="E54" s="16">
        <f t="shared" si="0"/>
        <v>100</v>
      </c>
      <c r="F54" s="14"/>
      <c r="G54" s="14"/>
      <c r="H54" s="16"/>
    </row>
    <row r="55" spans="1:8" ht="38.25">
      <c r="A55" s="11" t="s">
        <v>82</v>
      </c>
      <c r="B55" s="12" t="s">
        <v>83</v>
      </c>
      <c r="C55" s="14">
        <v>2000</v>
      </c>
      <c r="D55" s="33">
        <v>4280</v>
      </c>
      <c r="E55" s="16">
        <f t="shared" si="0"/>
        <v>214</v>
      </c>
      <c r="F55" s="14"/>
      <c r="G55" s="14"/>
      <c r="H55" s="16"/>
    </row>
    <row r="56" spans="1:8" ht="25.5">
      <c r="A56" s="3" t="s">
        <v>84</v>
      </c>
      <c r="B56" s="4" t="s">
        <v>85</v>
      </c>
      <c r="C56" s="13">
        <f>SUM(C57+C61)</f>
        <v>1356000</v>
      </c>
      <c r="D56" s="13">
        <f>SUM(D57+D61)</f>
        <v>931960.44000000006</v>
      </c>
      <c r="E56" s="15">
        <f t="shared" si="0"/>
        <v>68.72864601769912</v>
      </c>
      <c r="F56" s="13"/>
      <c r="G56" s="13"/>
      <c r="H56" s="15"/>
    </row>
    <row r="57" spans="1:8">
      <c r="A57" s="3" t="s">
        <v>86</v>
      </c>
      <c r="B57" s="4" t="s">
        <v>87</v>
      </c>
      <c r="C57" s="13">
        <f>SUM(C58:C60)</f>
        <v>1259000</v>
      </c>
      <c r="D57" s="13">
        <f>SUM(D58:D60)</f>
        <v>846831.31</v>
      </c>
      <c r="E57" s="15">
        <f t="shared" si="0"/>
        <v>67.262216838760921</v>
      </c>
      <c r="F57" s="13"/>
      <c r="G57" s="13"/>
      <c r="H57" s="15"/>
    </row>
    <row r="58" spans="1:8" ht="25.5">
      <c r="A58" s="11" t="s">
        <v>88</v>
      </c>
      <c r="B58" s="12" t="s">
        <v>89</v>
      </c>
      <c r="C58" s="14">
        <v>20000</v>
      </c>
      <c r="D58" s="33">
        <v>18730</v>
      </c>
      <c r="E58" s="16">
        <f t="shared" si="0"/>
        <v>93.65</v>
      </c>
      <c r="F58" s="14"/>
      <c r="G58" s="14"/>
      <c r="H58" s="16"/>
    </row>
    <row r="59" spans="1:8">
      <c r="A59" s="11" t="s">
        <v>90</v>
      </c>
      <c r="B59" s="12" t="s">
        <v>91</v>
      </c>
      <c r="C59" s="14">
        <v>870000</v>
      </c>
      <c r="D59" s="33">
        <v>566501.31000000006</v>
      </c>
      <c r="E59" s="16">
        <f t="shared" si="0"/>
        <v>65.115093103448288</v>
      </c>
      <c r="F59" s="14"/>
      <c r="G59" s="14"/>
      <c r="H59" s="16"/>
    </row>
    <row r="60" spans="1:8" ht="25.5">
      <c r="A60" s="11" t="s">
        <v>92</v>
      </c>
      <c r="B60" s="12" t="s">
        <v>93</v>
      </c>
      <c r="C60" s="14">
        <v>369000</v>
      </c>
      <c r="D60" s="33">
        <v>261600</v>
      </c>
      <c r="E60" s="16">
        <f t="shared" si="0"/>
        <v>70.894308943089442</v>
      </c>
      <c r="F60" s="14"/>
      <c r="G60" s="14"/>
      <c r="H60" s="16"/>
    </row>
    <row r="61" spans="1:8">
      <c r="A61" s="3" t="s">
        <v>94</v>
      </c>
      <c r="B61" s="4" t="s">
        <v>95</v>
      </c>
      <c r="C61" s="13">
        <f>SUM(C62:C63)</f>
        <v>97000</v>
      </c>
      <c r="D61" s="13">
        <f>SUM(D62:D63)</f>
        <v>85129.13</v>
      </c>
      <c r="E61" s="15">
        <f t="shared" si="0"/>
        <v>87.761989690721649</v>
      </c>
      <c r="F61" s="13"/>
      <c r="G61" s="13"/>
      <c r="H61" s="15"/>
    </row>
    <row r="62" spans="1:8" ht="25.5">
      <c r="A62" s="11" t="s">
        <v>96</v>
      </c>
      <c r="B62" s="12" t="s">
        <v>97</v>
      </c>
      <c r="C62" s="14">
        <v>93000</v>
      </c>
      <c r="D62" s="33">
        <v>82715.13</v>
      </c>
      <c r="E62" s="16">
        <f t="shared" si="0"/>
        <v>88.941000000000003</v>
      </c>
      <c r="F62" s="14"/>
      <c r="G62" s="14"/>
      <c r="H62" s="16"/>
    </row>
    <row r="63" spans="1:8" ht="25.5">
      <c r="A63" s="11" t="s">
        <v>98</v>
      </c>
      <c r="B63" s="12" t="s">
        <v>99</v>
      </c>
      <c r="C63" s="14">
        <v>4000</v>
      </c>
      <c r="D63" s="33">
        <v>2414</v>
      </c>
      <c r="E63" s="16">
        <f t="shared" si="0"/>
        <v>60.35</v>
      </c>
      <c r="F63" s="14"/>
      <c r="G63" s="14"/>
      <c r="H63" s="16"/>
    </row>
    <row r="64" spans="1:8">
      <c r="A64" s="3" t="s">
        <v>100</v>
      </c>
      <c r="B64" s="4" t="s">
        <v>101</v>
      </c>
      <c r="C64" s="13">
        <f>SUM(C65)</f>
        <v>158000</v>
      </c>
      <c r="D64" s="13">
        <f>SUM(D65)</f>
        <v>95811.66</v>
      </c>
      <c r="E64" s="15">
        <f t="shared" si="0"/>
        <v>60.64029113924051</v>
      </c>
      <c r="F64" s="13">
        <v>36000</v>
      </c>
      <c r="G64" s="13">
        <v>31207.66</v>
      </c>
      <c r="H64" s="15">
        <f t="shared" si="1"/>
        <v>86.68794444444444</v>
      </c>
    </row>
    <row r="65" spans="1:8">
      <c r="A65" s="3" t="s">
        <v>102</v>
      </c>
      <c r="B65" s="4" t="s">
        <v>79</v>
      </c>
      <c r="C65" s="13">
        <f>SUM(C66:C67)</f>
        <v>158000</v>
      </c>
      <c r="D65" s="13">
        <f>SUM(D66:D67)</f>
        <v>95811.66</v>
      </c>
      <c r="E65" s="15">
        <f t="shared" si="0"/>
        <v>60.64029113924051</v>
      </c>
      <c r="F65" s="13">
        <v>36000</v>
      </c>
      <c r="G65" s="13">
        <v>31207.66</v>
      </c>
      <c r="H65" s="15">
        <f t="shared" si="1"/>
        <v>86.68794444444444</v>
      </c>
    </row>
    <row r="66" spans="1:8">
      <c r="A66" s="11" t="s">
        <v>103</v>
      </c>
      <c r="B66" s="12" t="s">
        <v>79</v>
      </c>
      <c r="C66" s="14">
        <v>158000</v>
      </c>
      <c r="D66" s="33">
        <v>95811.66</v>
      </c>
      <c r="E66" s="16">
        <f t="shared" si="0"/>
        <v>60.64029113924051</v>
      </c>
      <c r="F66" s="14"/>
      <c r="G66" s="14"/>
      <c r="H66" s="16"/>
    </row>
    <row r="67" spans="1:8" ht="25.5">
      <c r="A67" s="11" t="s">
        <v>138</v>
      </c>
      <c r="B67" s="12" t="s">
        <v>139</v>
      </c>
      <c r="C67" s="14"/>
      <c r="D67" s="30"/>
      <c r="E67" s="16"/>
      <c r="F67" s="14">
        <v>36000</v>
      </c>
      <c r="G67" s="14">
        <v>31207.66</v>
      </c>
      <c r="H67" s="16">
        <f t="shared" si="1"/>
        <v>86.68794444444444</v>
      </c>
    </row>
    <row r="68" spans="1:8">
      <c r="A68" s="3" t="s">
        <v>140</v>
      </c>
      <c r="B68" s="4" t="s">
        <v>141</v>
      </c>
      <c r="C68" s="13"/>
      <c r="D68" s="31"/>
      <c r="E68" s="15"/>
      <c r="F68" s="29">
        <v>2677353.31</v>
      </c>
      <c r="G68" s="29">
        <v>2195477.81</v>
      </c>
      <c r="H68" s="15">
        <f t="shared" si="1"/>
        <v>82.001796393468894</v>
      </c>
    </row>
    <row r="69" spans="1:8" ht="25.5">
      <c r="A69" s="3" t="s">
        <v>142</v>
      </c>
      <c r="B69" s="4" t="s">
        <v>143</v>
      </c>
      <c r="C69" s="13"/>
      <c r="D69" s="31"/>
      <c r="E69" s="15"/>
      <c r="F69" s="29">
        <f>SUM(F70:F72)</f>
        <v>1299900</v>
      </c>
      <c r="G69" s="29">
        <f>SUM(G70:G72)</f>
        <v>818024.65999999992</v>
      </c>
      <c r="H69" s="15">
        <f t="shared" si="1"/>
        <v>62.929814601123155</v>
      </c>
    </row>
    <row r="70" spans="1:8" ht="25.5">
      <c r="A70" s="11" t="s">
        <v>144</v>
      </c>
      <c r="B70" s="12" t="s">
        <v>145</v>
      </c>
      <c r="C70" s="14"/>
      <c r="D70" s="30"/>
      <c r="E70" s="16"/>
      <c r="F70" s="33">
        <v>1063900</v>
      </c>
      <c r="G70" s="33">
        <v>510124.74</v>
      </c>
      <c r="H70" s="16">
        <f t="shared" si="1"/>
        <v>47.948560954976969</v>
      </c>
    </row>
    <row r="71" spans="1:8" ht="25.5">
      <c r="A71" s="11" t="s">
        <v>146</v>
      </c>
      <c r="B71" s="12" t="s">
        <v>147</v>
      </c>
      <c r="C71" s="14"/>
      <c r="D71" s="30"/>
      <c r="E71" s="16"/>
      <c r="F71" s="33">
        <v>236000</v>
      </c>
      <c r="G71" s="33">
        <v>306082.92</v>
      </c>
      <c r="H71" s="16">
        <f t="shared" si="1"/>
        <v>129.69615254237289</v>
      </c>
    </row>
    <row r="72" spans="1:8" ht="25.5">
      <c r="A72" s="11" t="s">
        <v>148</v>
      </c>
      <c r="B72" s="12" t="s">
        <v>149</v>
      </c>
      <c r="C72" s="14"/>
      <c r="D72" s="30"/>
      <c r="E72" s="16"/>
      <c r="F72" s="33">
        <v>0</v>
      </c>
      <c r="G72" s="33">
        <v>1817</v>
      </c>
      <c r="H72" s="16"/>
    </row>
    <row r="73" spans="1:8">
      <c r="A73" s="3" t="s">
        <v>150</v>
      </c>
      <c r="B73" s="4" t="s">
        <v>151</v>
      </c>
      <c r="C73" s="13"/>
      <c r="D73" s="31"/>
      <c r="E73" s="15"/>
      <c r="F73" s="29">
        <f>SUM(F74:F75)</f>
        <v>1377453.0899999999</v>
      </c>
      <c r="G73" s="29">
        <f>SUM(G74:G75)</f>
        <v>1377453.15</v>
      </c>
      <c r="H73" s="15">
        <f t="shared" ref="H73:H97" si="2">G73/F73*100</f>
        <v>100.00000435586523</v>
      </c>
    </row>
    <row r="74" spans="1:8">
      <c r="A74" s="11" t="s">
        <v>152</v>
      </c>
      <c r="B74" s="12" t="s">
        <v>153</v>
      </c>
      <c r="C74" s="14"/>
      <c r="D74" s="30"/>
      <c r="E74" s="16"/>
      <c r="F74" s="33">
        <v>630344</v>
      </c>
      <c r="G74" s="33">
        <v>630344.06000000006</v>
      </c>
      <c r="H74" s="16">
        <f t="shared" si="2"/>
        <v>100.00000951861207</v>
      </c>
    </row>
    <row r="75" spans="1:8" ht="51">
      <c r="A75" s="11" t="s">
        <v>154</v>
      </c>
      <c r="B75" s="12" t="s">
        <v>155</v>
      </c>
      <c r="C75" s="14"/>
      <c r="D75" s="30"/>
      <c r="E75" s="16"/>
      <c r="F75" s="33">
        <v>747109.09</v>
      </c>
      <c r="G75" s="33">
        <v>747109.09</v>
      </c>
      <c r="H75" s="16">
        <f t="shared" si="2"/>
        <v>100</v>
      </c>
    </row>
    <row r="76" spans="1:8">
      <c r="A76" s="3" t="s">
        <v>156</v>
      </c>
      <c r="B76" s="4" t="s">
        <v>157</v>
      </c>
      <c r="C76" s="13"/>
      <c r="D76" s="31"/>
      <c r="E76" s="15"/>
      <c r="F76" s="29">
        <v>1000000</v>
      </c>
      <c r="G76" s="29">
        <v>1193166.1000000001</v>
      </c>
      <c r="H76" s="15">
        <f t="shared" si="2"/>
        <v>119.31661</v>
      </c>
    </row>
    <row r="77" spans="1:8">
      <c r="A77" s="3" t="s">
        <v>158</v>
      </c>
      <c r="B77" s="4" t="s">
        <v>159</v>
      </c>
      <c r="C77" s="13"/>
      <c r="D77" s="31"/>
      <c r="E77" s="15"/>
      <c r="F77" s="13">
        <v>700000</v>
      </c>
      <c r="G77" s="13">
        <v>802000</v>
      </c>
      <c r="H77" s="15">
        <f t="shared" si="2"/>
        <v>114.57142857142857</v>
      </c>
    </row>
    <row r="78" spans="1:8" ht="25.5">
      <c r="A78" s="11" t="s">
        <v>160</v>
      </c>
      <c r="B78" s="12" t="s">
        <v>161</v>
      </c>
      <c r="C78" s="14"/>
      <c r="D78" s="32"/>
      <c r="E78" s="16"/>
      <c r="F78" s="14">
        <v>700000</v>
      </c>
      <c r="G78" s="14">
        <v>802000</v>
      </c>
      <c r="H78" s="28">
        <f t="shared" si="2"/>
        <v>114.57142857142857</v>
      </c>
    </row>
    <row r="79" spans="1:8">
      <c r="A79" s="3" t="s">
        <v>162</v>
      </c>
      <c r="B79" s="4" t="s">
        <v>163</v>
      </c>
      <c r="C79" s="13"/>
      <c r="D79" s="13"/>
      <c r="E79" s="15"/>
      <c r="F79" s="13">
        <v>300000</v>
      </c>
      <c r="G79" s="13">
        <v>391166.1</v>
      </c>
      <c r="H79" s="15">
        <f t="shared" si="2"/>
        <v>130.3887</v>
      </c>
    </row>
    <row r="80" spans="1:8">
      <c r="A80" s="3" t="s">
        <v>164</v>
      </c>
      <c r="B80" s="4" t="s">
        <v>165</v>
      </c>
      <c r="C80" s="13"/>
      <c r="D80" s="13"/>
      <c r="E80" s="15"/>
      <c r="F80" s="13">
        <v>300000</v>
      </c>
      <c r="G80" s="13">
        <v>391166.1</v>
      </c>
      <c r="H80" s="15">
        <f t="shared" si="2"/>
        <v>130.3887</v>
      </c>
    </row>
    <row r="81" spans="1:8" ht="38.25">
      <c r="A81" s="11" t="s">
        <v>166</v>
      </c>
      <c r="B81" s="12" t="s">
        <v>167</v>
      </c>
      <c r="C81" s="14"/>
      <c r="D81" s="32"/>
      <c r="E81" s="16"/>
      <c r="F81" s="14">
        <v>300000</v>
      </c>
      <c r="G81" s="14">
        <v>391166.1</v>
      </c>
      <c r="H81" s="16">
        <f t="shared" si="2"/>
        <v>130.3887</v>
      </c>
    </row>
    <row r="82" spans="1:8">
      <c r="A82" s="3" t="s">
        <v>104</v>
      </c>
      <c r="B82" s="4" t="s">
        <v>105</v>
      </c>
      <c r="C82" s="13">
        <f>SUM(C83)</f>
        <v>69420436.439999998</v>
      </c>
      <c r="D82" s="29">
        <f>SUM(D83)</f>
        <v>51488396.439999998</v>
      </c>
      <c r="E82" s="15">
        <f t="shared" ref="E82:E97" si="3">D82/C82*100</f>
        <v>74.168932205578059</v>
      </c>
      <c r="F82" s="13">
        <v>759757</v>
      </c>
      <c r="G82" s="13">
        <v>759757</v>
      </c>
      <c r="H82" s="26">
        <f t="shared" si="2"/>
        <v>100</v>
      </c>
    </row>
    <row r="83" spans="1:8">
      <c r="A83" s="3" t="s">
        <v>106</v>
      </c>
      <c r="B83" s="4" t="s">
        <v>107</v>
      </c>
      <c r="C83" s="13">
        <f>SUM(C84+C86+C88+C90)</f>
        <v>69420436.439999998</v>
      </c>
      <c r="D83" s="29">
        <f>SUM(D84+D86+D88+D90)</f>
        <v>51488396.439999998</v>
      </c>
      <c r="E83" s="15">
        <f t="shared" si="3"/>
        <v>74.168932205578059</v>
      </c>
      <c r="F83" s="13">
        <v>759757</v>
      </c>
      <c r="G83" s="13">
        <v>759757</v>
      </c>
      <c r="H83" s="26">
        <f t="shared" si="2"/>
        <v>100</v>
      </c>
    </row>
    <row r="84" spans="1:8">
      <c r="A84" s="3" t="s">
        <v>108</v>
      </c>
      <c r="B84" s="4" t="s">
        <v>109</v>
      </c>
      <c r="C84" s="13">
        <f>SUM(C85)</f>
        <v>15767800</v>
      </c>
      <c r="D84" s="13">
        <f>SUM(D85)</f>
        <v>11826000</v>
      </c>
      <c r="E84" s="15">
        <f t="shared" si="3"/>
        <v>75.000951305825794</v>
      </c>
      <c r="F84" s="13"/>
      <c r="G84" s="13"/>
      <c r="H84" s="26"/>
    </row>
    <row r="85" spans="1:8">
      <c r="A85" s="11" t="s">
        <v>110</v>
      </c>
      <c r="B85" s="12" t="s">
        <v>111</v>
      </c>
      <c r="C85" s="14">
        <v>15767800</v>
      </c>
      <c r="D85" s="33">
        <v>11826000</v>
      </c>
      <c r="E85" s="16">
        <f t="shared" si="3"/>
        <v>75.000951305825794</v>
      </c>
      <c r="F85" s="14"/>
      <c r="G85" s="14"/>
      <c r="H85" s="16"/>
    </row>
    <row r="86" spans="1:8">
      <c r="A86" s="3" t="s">
        <v>112</v>
      </c>
      <c r="B86" s="4" t="s">
        <v>113</v>
      </c>
      <c r="C86" s="13">
        <f>SUM(C87)</f>
        <v>49698000</v>
      </c>
      <c r="D86" s="13">
        <f>SUM(D87)</f>
        <v>36467800</v>
      </c>
      <c r="E86" s="15">
        <f t="shared" si="3"/>
        <v>73.378808000321953</v>
      </c>
      <c r="F86" s="13"/>
      <c r="G86" s="13"/>
      <c r="H86" s="26"/>
    </row>
    <row r="87" spans="1:8">
      <c r="A87" s="11" t="s">
        <v>114</v>
      </c>
      <c r="B87" s="12" t="s">
        <v>115</v>
      </c>
      <c r="C87" s="14">
        <v>49698000</v>
      </c>
      <c r="D87" s="33">
        <v>36467800</v>
      </c>
      <c r="E87" s="16">
        <f t="shared" si="3"/>
        <v>73.378808000321953</v>
      </c>
      <c r="F87" s="14"/>
      <c r="G87" s="14"/>
      <c r="H87" s="16"/>
    </row>
    <row r="88" spans="1:8">
      <c r="A88" s="3" t="s">
        <v>176</v>
      </c>
      <c r="B88" s="4" t="s">
        <v>169</v>
      </c>
      <c r="C88" s="13">
        <f>SUM(C89)</f>
        <v>220483.44</v>
      </c>
      <c r="D88" s="13">
        <f>SUM(D89)</f>
        <v>220483.44</v>
      </c>
      <c r="E88" s="15">
        <f t="shared" si="3"/>
        <v>100</v>
      </c>
      <c r="F88" s="13"/>
      <c r="G88" s="13"/>
      <c r="H88" s="26"/>
    </row>
    <row r="89" spans="1:8">
      <c r="A89" s="11" t="s">
        <v>177</v>
      </c>
      <c r="B89" s="12" t="s">
        <v>178</v>
      </c>
      <c r="C89" s="14">
        <v>220483.44</v>
      </c>
      <c r="D89" s="33">
        <v>220483.44</v>
      </c>
      <c r="E89" s="16">
        <f t="shared" si="3"/>
        <v>100</v>
      </c>
      <c r="F89" s="14"/>
      <c r="G89" s="14"/>
      <c r="H89" s="16"/>
    </row>
    <row r="90" spans="1:8">
      <c r="A90" s="3" t="s">
        <v>116</v>
      </c>
      <c r="B90" s="4" t="s">
        <v>117</v>
      </c>
      <c r="C90" s="13">
        <f>SUM(C91:C95)</f>
        <v>3734153</v>
      </c>
      <c r="D90" s="13">
        <f>SUM(D91:D95)</f>
        <v>2974113</v>
      </c>
      <c r="E90" s="15">
        <f t="shared" si="3"/>
        <v>79.646254451812766</v>
      </c>
      <c r="F90" s="13">
        <v>759757</v>
      </c>
      <c r="G90" s="13">
        <v>759757</v>
      </c>
      <c r="H90" s="26">
        <f t="shared" si="2"/>
        <v>100</v>
      </c>
    </row>
    <row r="91" spans="1:8" ht="25.5">
      <c r="A91" s="11" t="s">
        <v>118</v>
      </c>
      <c r="B91" s="12" t="s">
        <v>119</v>
      </c>
      <c r="C91" s="14">
        <v>2343100</v>
      </c>
      <c r="D91" s="33">
        <v>1668200</v>
      </c>
      <c r="E91" s="16">
        <f t="shared" si="3"/>
        <v>71.196278434552511</v>
      </c>
      <c r="F91" s="14"/>
      <c r="G91" s="14"/>
      <c r="H91" s="16"/>
    </row>
    <row r="92" spans="1:8" ht="25.5">
      <c r="A92" s="11">
        <v>41051100</v>
      </c>
      <c r="B92" s="12" t="s">
        <v>183</v>
      </c>
      <c r="C92" s="14"/>
      <c r="D92" s="33"/>
      <c r="E92" s="16"/>
      <c r="F92" s="14">
        <v>759757</v>
      </c>
      <c r="G92" s="14">
        <v>759757</v>
      </c>
      <c r="H92" s="16">
        <f t="shared" si="2"/>
        <v>100</v>
      </c>
    </row>
    <row r="93" spans="1:8" ht="32.25" customHeight="1">
      <c r="A93" s="11">
        <v>41051200</v>
      </c>
      <c r="B93" s="12" t="s">
        <v>180</v>
      </c>
      <c r="C93" s="14">
        <v>121631</v>
      </c>
      <c r="D93" s="33">
        <v>121631</v>
      </c>
      <c r="E93" s="16">
        <f t="shared" si="3"/>
        <v>100</v>
      </c>
      <c r="F93" s="14"/>
      <c r="G93" s="14"/>
      <c r="H93" s="16"/>
    </row>
    <row r="94" spans="1:8" ht="39" customHeight="1">
      <c r="A94" s="11">
        <v>41051400</v>
      </c>
      <c r="B94" s="12" t="s">
        <v>185</v>
      </c>
      <c r="C94" s="14">
        <v>865744</v>
      </c>
      <c r="D94" s="33">
        <v>865744</v>
      </c>
      <c r="E94" s="16">
        <f t="shared" si="3"/>
        <v>100</v>
      </c>
      <c r="F94" s="14"/>
      <c r="G94" s="14"/>
      <c r="H94" s="16"/>
    </row>
    <row r="95" spans="1:8">
      <c r="A95" s="11" t="s">
        <v>120</v>
      </c>
      <c r="B95" s="12" t="s">
        <v>121</v>
      </c>
      <c r="C95" s="14">
        <v>403678</v>
      </c>
      <c r="D95" s="33">
        <v>318538</v>
      </c>
      <c r="E95" s="16">
        <f t="shared" si="3"/>
        <v>78.908932366886475</v>
      </c>
      <c r="F95" s="14"/>
      <c r="G95" s="14"/>
      <c r="H95" s="16"/>
    </row>
    <row r="96" spans="1:8">
      <c r="A96" s="3" t="s">
        <v>122</v>
      </c>
      <c r="B96" s="4" t="s">
        <v>123</v>
      </c>
      <c r="C96" s="13">
        <f>SUM(C4+C48)</f>
        <v>50133000</v>
      </c>
      <c r="D96" s="13">
        <f>SUM(D4+D48)</f>
        <v>40442637.489999995</v>
      </c>
      <c r="E96" s="15">
        <f t="shared" si="3"/>
        <v>80.670690942094012</v>
      </c>
      <c r="F96" s="13">
        <f>SUM(F4+F48+F76)</f>
        <v>3727353.15</v>
      </c>
      <c r="G96" s="13">
        <f>SUM(G4+G48+G76)</f>
        <v>3430612.7700000005</v>
      </c>
      <c r="H96" s="15">
        <f t="shared" si="2"/>
        <v>92.038844508200157</v>
      </c>
    </row>
    <row r="97" spans="1:8">
      <c r="A97" s="3" t="s">
        <v>122</v>
      </c>
      <c r="B97" s="4" t="s">
        <v>124</v>
      </c>
      <c r="C97" s="13">
        <f>SUM(C82+C96)</f>
        <v>119553436.44</v>
      </c>
      <c r="D97" s="13">
        <f>SUM(D82+D96)</f>
        <v>91931033.929999992</v>
      </c>
      <c r="E97" s="15">
        <f t="shared" si="3"/>
        <v>76.895350453717157</v>
      </c>
      <c r="F97" s="13">
        <f>SUM(F82+F96)</f>
        <v>4487110.1500000004</v>
      </c>
      <c r="G97" s="13">
        <f>SUM(G82+G96)</f>
        <v>4190369.7700000005</v>
      </c>
      <c r="H97" s="15">
        <f t="shared" si="2"/>
        <v>93.386826485639091</v>
      </c>
    </row>
    <row r="98" spans="1:8" ht="74.25" customHeight="1"/>
    <row r="99" spans="1:8">
      <c r="D99" s="7"/>
      <c r="E99" s="7"/>
      <c r="F99" s="7"/>
      <c r="G99" s="7"/>
    </row>
    <row r="100" spans="1:8">
      <c r="D100" s="7"/>
      <c r="E100" s="7"/>
      <c r="F100"/>
      <c r="G100"/>
    </row>
    <row r="101" spans="1:8">
      <c r="C101"/>
      <c r="D101" s="10"/>
      <c r="E101" s="10"/>
      <c r="F101"/>
      <c r="G101"/>
    </row>
  </sheetData>
  <mergeCells count="5">
    <mergeCell ref="A1:H1"/>
    <mergeCell ref="A2:A3"/>
    <mergeCell ref="B2:B3"/>
    <mergeCell ref="C2:E2"/>
    <mergeCell ref="F2:H2"/>
  </mergeCells>
  <conditionalFormatting sqref="B94">
    <cfRule type="expression" dxfId="0" priority="1" stopIfTrue="1">
      <formula>XFC94=1</formula>
    </cfRule>
  </conditionalFormatting>
  <pageMargins left="0" right="0" top="0" bottom="0" header="0" footer="0"/>
  <pageSetup paperSize="9" scale="71" orientation="portrait" r:id="rId1"/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2024-07-09T09:15:25Z</cp:lastPrinted>
  <dcterms:created xsi:type="dcterms:W3CDTF">2023-05-01T05:59:12Z</dcterms:created>
  <dcterms:modified xsi:type="dcterms:W3CDTF">2024-10-08T08:47:52Z</dcterms:modified>
</cp:coreProperties>
</file>