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ilovod\Stancia\Лавринюк\47 сесія травень\зміни до бюджету травень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Лист1!$C$1:$F$88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3" i="1" l="1"/>
  <c r="F82" i="1" s="1"/>
  <c r="F49" i="1" l="1"/>
  <c r="F46" i="1"/>
  <c r="F31" i="1" l="1"/>
  <c r="F60" i="1" l="1"/>
  <c r="F84" i="1" l="1"/>
  <c r="F23" i="1"/>
  <c r="F42" i="1"/>
  <c r="I49" i="1" l="1"/>
  <c r="F38" i="1" l="1"/>
  <c r="F27" i="1"/>
  <c r="F25" i="1"/>
  <c r="F21" i="1"/>
  <c r="F19" i="1"/>
  <c r="F17" i="1"/>
  <c r="F13" i="1" l="1"/>
  <c r="F15" i="1"/>
  <c r="F48" i="1" l="1"/>
  <c r="F47" i="1" s="1"/>
</calcChain>
</file>

<file path=xl/sharedStrings.xml><?xml version="1.0" encoding="utf-8"?>
<sst xmlns="http://schemas.openxmlformats.org/spreadsheetml/2006/main" count="128" uniqueCount="70">
  <si>
    <t>(код бюджету)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</si>
  <si>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</si>
  <si>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</si>
  <si>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</si>
  <si>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</si>
  <si>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</si>
  <si>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</si>
  <si>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</si>
  <si>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</si>
  <si>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</si>
  <si>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</si>
  <si>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</si>
  <si>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</si>
  <si>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</si>
  <si>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3719770</t>
  </si>
  <si>
    <t>9770</t>
  </si>
  <si>
    <t xml:space="preserve">Бюджет Дубечненської сільської територіальної громади </t>
  </si>
  <si>
    <t>Секретар селищної ради</t>
  </si>
  <si>
    <t>Державний бюджет</t>
  </si>
  <si>
    <t>Інші субвенції з місцевого бюджету на співфінансування центру надання соціальних послуг</t>
  </si>
  <si>
    <t>Анатолій ЛАВРИНЮК</t>
  </si>
  <si>
    <t>ІІ. Трансферти із спеціального фонду бюджету</t>
  </si>
  <si>
    <t>І. Трансферти із загального фонду бюджету</t>
  </si>
  <si>
    <t>9900000000</t>
  </si>
  <si>
    <t>0354900000</t>
  </si>
  <si>
    <t>Освітня субвенція з державного бюджету місцевим бюджетам</t>
  </si>
  <si>
    <t xml:space="preserve">до рішення Старовижівської селищної ради </t>
  </si>
  <si>
    <t>Зміни до додатку 5</t>
  </si>
  <si>
    <t>"Міжбюджетні трансферти на 2025 рік"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</si>
  <si>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</si>
  <si>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</si>
  <si>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</si>
  <si>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</si>
  <si>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</si>
  <si>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</si>
  <si>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Волинської області</t>
  </si>
  <si>
    <t>Інші субвенції з місцевого бюджету на співфінансування Старовижівського ІРЦ</t>
  </si>
  <si>
    <t xml:space="preserve">Бюджет Смідинської сільської територіальної громади  </t>
  </si>
  <si>
    <t>Бюджет Сереховичівської сільської територіальної громади</t>
  </si>
  <si>
    <t>0350900000</t>
  </si>
  <si>
    <t>Бюджет Дубівської сільської територіальної громади</t>
  </si>
  <si>
    <t>Інші субвенції з місцевого бюджету на утримання трудового архіву  сіл, селища Старовижівської селищної ради</t>
  </si>
  <si>
    <t>0353300000</t>
  </si>
  <si>
    <t>0353400000</t>
  </si>
  <si>
    <t>0353500000</t>
  </si>
  <si>
    <t>Субвенція з місцевого бюджету державному бюджету на програму  територіальної оборони (6 прикордонний Волинський   загін Державної прикордонної служби України) для облаштування підрозділів державного кордону в межах Волинської області на ділянці білоруського кордону</t>
  </si>
  <si>
    <t>Субвенція з місцевого бюджету державному бюджету на програму  територіальної оборони (3 прикордонний  загін імені Героя України полковника  Євгенія Пікуса, В/Ч 9938) для придбання безпілотних літальних апаратів, засобів радіоелектронної боротьби і розвідки, запасних частин для транспортих засобів</t>
  </si>
  <si>
    <t xml:space="preserve">Субвенція з місцевого бюджету державному бюджету на програму  територіальної оборони (100 бригада, В/Ч А7028)  для  поповнення  матеріально технічної бази </t>
  </si>
  <si>
    <t xml:space="preserve">Субвенція з місцевого бюджету державному бюджету на програму  територіальної оборони (14 бригада, В/Ч А1008)  для  поповнення  матеріально технічної бази </t>
  </si>
  <si>
    <t xml:space="preserve">Субвенція з місцевого бюджету державному бюджету на програму  територіальної оборони (3- тя окрема штурмова  бригада ЗСУ)  для  поповнення  матеріально технічної бази </t>
  </si>
  <si>
    <t>Субвенції з місцевого бюджету державному бюджету на виконання програм захисту населення і територій від надзвичайних ситуацій техногенного та природного характеру  для передачі коштів  державному бюджету на покращення матеріальної бази для  16 ДПРЧ 2 ДПРЗ головного управління ГУДСНС України у Волинській області.</t>
  </si>
  <si>
    <t>Субвенція з місцевого бюджету державному бюджету на програму  безпечна Старовижівська громада (Головне управління Національної поліції у Волинсській області, Ковельське районне управління поліції) на заходи із матеріально - технічного  забезпечення</t>
  </si>
  <si>
    <t>Інші субвенції з місцевого бюджету на співфінансування  придбання шкільного  автобуса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</si>
  <si>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</si>
  <si>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41040400</t>
  </si>
  <si>
    <t>Інші дотації з місцевого бюджету</t>
  </si>
  <si>
    <t>Субвенція з місцевого бюджету державному бюджету на програму  безпечна Старовижівська громада (Головне управління Національної поліції у Волинсській області) на придбання паливо - мастильних матеріалів для автомобілів поліцейських офіцерів, які обслуговують Старовижівську громаду</t>
  </si>
  <si>
    <t>Інші субвенції з місцевого бюджету на співфінансування відділення стаціонарного догляду для постійного проживання в с. Облапи</t>
  </si>
  <si>
    <t xml:space="preserve">Інші субвенції з місцевого бюджету на оплату праці з нарахуваннями, оплату енергоносіїв, придбання медикаментів для закладів охорони здоров'я (первинного рівня) </t>
  </si>
  <si>
    <t>Інші субвенції з місцевого бюджету на співфінансування енергоносіїв КНП "Старовижівська багатопрофільна лікарня"</t>
  </si>
  <si>
    <t>Субвенція з місцевого бюджету за рахунок залишку коштів освітньої субвенції, що утворився на початок бюджетного періоду</t>
  </si>
  <si>
    <t xml:space="preserve">      2. Показники міжбюджетних трансфертів іншим бюджетам</t>
  </si>
  <si>
    <t xml:space="preserve">      1. Показники міжбюджетних трансфертів з інших бюджетів</t>
  </si>
  <si>
    <t>Додаток 3</t>
  </si>
  <si>
    <t>від    16.05.2025р №47/2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</si>
  <si>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</si>
  <si>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Базова дотація</t>
  </si>
  <si>
    <t>Обласний бюджет Волинської  області</t>
  </si>
  <si>
    <t>0310000000</t>
  </si>
  <si>
    <t>Субвенція з місцевого бюджету на експлуатаційне утримання автомобільної дороги загального користування місцевого знгачення О 031487 Седлище-Мизове-Журавлине-Паридуби-Мвціїв (на ділянці Седлище-Мизове)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</si>
</sst>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\-#,##0;#,&quot;-&quot;"/>
  </numFmts>
  <fonts count="1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2" fillId="0" borderId="0"/>
  </cellStyleXfs>
  <cellXfs count="112">
    <xf numFmtId="0" fontId="0" fillId="0" borderId="0" xfId="0"/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164" fontId="0" fillId="0" borderId="0" xfId="0" applyNumberFormat="1"/>
    <xf numFmtId="164" fontId="5" fillId="2" borderId="3" xfId="0" applyNumberFormat="1" applyFont="1" applyFill="1" applyBorder="1" applyAlignment="1">
      <alignment horizontal="center" vertical="center"/>
    </xf>
    <xf numFmtId="0" fontId="6" fillId="0" borderId="0" xfId="0" applyFont="1"/>
    <xf numFmtId="0" fontId="1" fillId="0" borderId="0" xfId="0" applyFont="1" applyAlignment="1">
      <alignment horizontal="left"/>
    </xf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5" fillId="0" borderId="0" xfId="0" applyFont="1" applyAlignment="1">
      <alignment horizontal="right"/>
    </xf>
    <xf numFmtId="0" fontId="1" fillId="0" borderId="0" xfId="0" applyFont="1"/>
    <xf numFmtId="3" fontId="0" fillId="0" borderId="0" xfId="0" applyNumberFormat="1"/>
    <xf numFmtId="4" fontId="8" fillId="0" borderId="5" xfId="0" applyNumberFormat="1" applyFont="1" applyFill="1" applyBorder="1" applyAlignment="1">
      <alignment horizontal="center"/>
    </xf>
    <xf numFmtId="4" fontId="9" fillId="0" borderId="5" xfId="0" applyNumberFormat="1" applyFont="1" applyFill="1" applyBorder="1" applyAlignment="1">
      <alignment horizontal="center"/>
    </xf>
    <xf numFmtId="164" fontId="8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3" fontId="8" fillId="0" borderId="5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8" fillId="3" borderId="6" xfId="0" applyNumberFormat="1" applyFont="1" applyFill="1" applyBorder="1" applyAlignment="1">
      <alignment horizontal="center"/>
    </xf>
    <xf numFmtId="164" fontId="8" fillId="0" borderId="3" xfId="0" applyNumberFormat="1" applyFont="1" applyFill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/>
    </xf>
    <xf numFmtId="4" fontId="9" fillId="0" borderId="5" xfId="0" applyNumberFormat="1" applyFont="1" applyFill="1" applyBorder="1" applyAlignment="1">
      <alignment horizontal="center" vertical="center"/>
    </xf>
    <xf numFmtId="4" fontId="8" fillId="0" borderId="5" xfId="0" applyNumberFormat="1" applyFont="1" applyFill="1" applyBorder="1" applyAlignment="1">
      <alignment horizontal="center" vertical="center"/>
    </xf>
    <xf numFmtId="1" fontId="10" fillId="0" borderId="3" xfId="1" applyNumberFormat="1" applyFont="1" applyFill="1" applyBorder="1" applyAlignment="1">
      <alignment horizontal="center" vertical="center" wrapText="1"/>
    </xf>
    <xf numFmtId="49" fontId="11" fillId="4" borderId="3" xfId="2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49" fontId="10" fillId="4" borderId="3" xfId="2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quotePrefix="1" applyFont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8" fillId="0" borderId="3" xfId="0" applyFont="1" applyBorder="1" applyAlignment="1">
      <alignment horizontal="centerContinuous" vertical="center"/>
    </xf>
    <xf numFmtId="0" fontId="8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Continuous" vertical="center"/>
    </xf>
    <xf numFmtId="0" fontId="9" fillId="0" borderId="4" xfId="0" applyFont="1" applyBorder="1" applyAlignment="1">
      <alignment horizontal="left" vertical="center" wrapText="1"/>
    </xf>
    <xf numFmtId="0" fontId="8" fillId="0" borderId="4" xfId="0" quotePrefix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Continuous" vertical="center"/>
    </xf>
    <xf numFmtId="0" fontId="10" fillId="0" borderId="4" xfId="0" quotePrefix="1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/>
    </xf>
    <xf numFmtId="0" fontId="7" fillId="0" borderId="0" xfId="0" applyFont="1" applyAlignment="1">
      <alignment horizontal="right"/>
    </xf>
    <xf numFmtId="0" fontId="4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6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0" xfId="0" applyFont="1" applyAlignme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7" fillId="0" borderId="7" xfId="0" applyFont="1" applyBorder="1" applyAlignment="1">
      <alignment horizontal="center" vertical="center"/>
    </xf>
    <xf numFmtId="0" fontId="9" fillId="0" borderId="3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0" fontId="9" fillId="0" borderId="3" xfId="0" applyFont="1" applyBorder="1" applyAlignment="1"/>
    <xf numFmtId="0" fontId="9" fillId="0" borderId="3" xfId="0" applyFont="1" applyBorder="1" applyAlignment="1">
      <alignment horizontal="distributed"/>
    </xf>
    <xf numFmtId="0" fontId="8" fillId="0" borderId="3" xfId="0" applyFont="1" applyBorder="1" applyAlignment="1">
      <alignment horizontal="left" vertical="distributed"/>
    </xf>
    <xf numFmtId="0" fontId="9" fillId="0" borderId="2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8" fillId="0" borderId="7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1" fontId="11" fillId="0" borderId="2" xfId="1" applyNumberFormat="1" applyFont="1" applyFill="1" applyBorder="1" applyAlignment="1">
      <alignment horizontal="justify" vertical="center" wrapText="1"/>
    </xf>
    <xf numFmtId="1" fontId="11" fillId="0" borderId="6" xfId="1" applyNumberFormat="1" applyFont="1" applyFill="1" applyBorder="1" applyAlignment="1">
      <alignment horizontal="justify" vertical="center" wrapText="1"/>
    </xf>
    <xf numFmtId="0" fontId="12" fillId="0" borderId="2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1" fontId="10" fillId="0" borderId="2" xfId="1" applyNumberFormat="1" applyFont="1" applyFill="1" applyBorder="1" applyAlignment="1">
      <alignment horizontal="left" vertical="center" wrapText="1"/>
    </xf>
    <xf numFmtId="1" fontId="10" fillId="0" borderId="6" xfId="1" applyNumberFormat="1" applyFont="1" applyFill="1" applyBorder="1" applyAlignment="1">
      <alignment horizontal="left" vertical="center" wrapText="1"/>
    </xf>
    <xf numFmtId="1" fontId="11" fillId="0" borderId="2" xfId="1" applyNumberFormat="1" applyFont="1" applyFill="1" applyBorder="1" applyAlignment="1">
      <alignment horizontal="left" vertical="center" wrapText="1"/>
    </xf>
    <xf numFmtId="1" fontId="11" fillId="0" borderId="6" xfId="1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 wrapText="1"/>
    </xf>
    <xf numFmtId="0" fontId="15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1" fontId="11" fillId="0" borderId="7" xfId="1" applyNumberFormat="1" applyFont="1" applyFill="1" applyBorder="1" applyAlignment="1">
      <alignment horizontal="justify" vertical="center" wrapText="1"/>
    </xf>
  </cellXfs>
  <cellStyles count="4">
    <cellStyle name="Normal_Доходи" xfId="2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abSelected="1" view="pageBreakPreview" topLeftCell="A37" zoomScale="60" zoomScaleNormal="100" workbookViewId="0">
      <selection activeCell="E57" sqref="E57"/>
    </sheetView>
  </sheetViews>
  <sheetFormatPr defaultRowHeight="12.75" x14ac:dyDescent="0.2"/>
  <cols>
    <col min="1" max="2" width="9.140625" style="9"/>
    <col min="3" max="3" width="28.5703125" customWidth="1"/>
    <col min="4" max="4" width="19.42578125" customWidth="1"/>
    <col min="5" max="5" width="134.28515625" customWidth="1"/>
    <col min="6" max="6" width="54.5703125" customWidth="1"/>
    <col min="7" max="7" width="16.140625" customWidth="1"/>
    <col min="8" max="8" width="9.85546875" bestFit="1" customWidth="1"/>
  </cols>
  <sheetData>
    <row r="1" spans="1:7" s="9" customFormat="1" ht="23.25" customHeight="1" x14ac:dyDescent="0.25">
      <c r="C1" s="68"/>
      <c r="D1" s="7"/>
      <c r="E1" s="103" t="s">
        <v>63</v>
      </c>
      <c r="F1" s="104"/>
    </row>
    <row r="2" spans="1:7" s="9" customFormat="1" ht="15" customHeight="1" x14ac:dyDescent="0.25">
      <c r="C2" s="7"/>
      <c r="D2" s="7"/>
      <c r="E2" s="105" t="s">
        <v>26</v>
      </c>
      <c r="F2" s="105"/>
      <c r="G2" s="3"/>
    </row>
    <row r="3" spans="1:7" s="9" customFormat="1" ht="17.25" customHeight="1" x14ac:dyDescent="0.25">
      <c r="C3" s="7"/>
      <c r="D3" s="7"/>
      <c r="E3" s="69"/>
      <c r="F3" s="69" t="s">
        <v>64</v>
      </c>
      <c r="G3" s="3"/>
    </row>
    <row r="4" spans="1:7" s="9" customFormat="1" ht="24" customHeight="1" x14ac:dyDescent="0.25">
      <c r="C4" s="110" t="s">
        <v>27</v>
      </c>
      <c r="D4" s="110"/>
      <c r="E4" s="110"/>
      <c r="F4" s="110"/>
      <c r="G4" s="3"/>
    </row>
    <row r="5" spans="1:7" s="9" customFormat="1" ht="16.5" customHeight="1" x14ac:dyDescent="0.25">
      <c r="C5" s="110" t="s">
        <v>28</v>
      </c>
      <c r="D5" s="107"/>
      <c r="E5" s="107"/>
      <c r="F5" s="107"/>
      <c r="G5" s="3"/>
    </row>
    <row r="6" spans="1:7" s="9" customFormat="1" ht="15.75" x14ac:dyDescent="0.25">
      <c r="C6" s="106" t="s">
        <v>24</v>
      </c>
      <c r="D6" s="107"/>
      <c r="E6" s="107"/>
      <c r="F6" s="107"/>
    </row>
    <row r="7" spans="1:7" s="9" customFormat="1" ht="15.75" x14ac:dyDescent="0.25">
      <c r="C7" s="107" t="s">
        <v>0</v>
      </c>
      <c r="D7" s="107"/>
      <c r="E7" s="107"/>
      <c r="F7" s="107"/>
    </row>
    <row r="8" spans="1:7" ht="17.25" customHeight="1" x14ac:dyDescent="0.25">
      <c r="C8" s="45" t="s">
        <v>62</v>
      </c>
      <c r="D8" s="7"/>
      <c r="E8" s="7"/>
      <c r="F8" s="7"/>
    </row>
    <row r="9" spans="1:7" ht="15.75" x14ac:dyDescent="0.25">
      <c r="C9" s="7"/>
      <c r="D9" s="7"/>
      <c r="E9" s="7"/>
      <c r="F9" s="70" t="s">
        <v>1</v>
      </c>
    </row>
    <row r="10" spans="1:7" ht="31.5" x14ac:dyDescent="0.2">
      <c r="C10" s="64" t="s">
        <v>2</v>
      </c>
      <c r="D10" s="108" t="s">
        <v>3</v>
      </c>
      <c r="E10" s="109"/>
      <c r="F10" s="65" t="s">
        <v>4</v>
      </c>
    </row>
    <row r="11" spans="1:7" ht="15.75" x14ac:dyDescent="0.2">
      <c r="C11" s="66">
        <v>1</v>
      </c>
      <c r="D11" s="100">
        <v>2</v>
      </c>
      <c r="E11" s="101"/>
      <c r="F11" s="67">
        <v>3</v>
      </c>
    </row>
    <row r="12" spans="1:7" ht="24" customHeight="1" x14ac:dyDescent="0.25">
      <c r="C12" s="102" t="s">
        <v>5</v>
      </c>
      <c r="D12" s="102"/>
      <c r="E12" s="102"/>
      <c r="F12" s="102"/>
    </row>
    <row r="13" spans="1:7" s="4" customFormat="1" ht="35.25" customHeight="1" x14ac:dyDescent="0.3">
      <c r="A13" s="9"/>
      <c r="B13" s="9"/>
      <c r="C13" s="32">
        <v>41020100</v>
      </c>
      <c r="D13" s="96" t="s">
        <v>66</v>
      </c>
      <c r="E13" s="97"/>
      <c r="F13" s="15">
        <f>F14</f>
        <v>17513400</v>
      </c>
    </row>
    <row r="14" spans="1:7" s="4" customFormat="1" ht="27" customHeight="1" x14ac:dyDescent="0.3">
      <c r="A14" s="9"/>
      <c r="B14" s="9"/>
      <c r="C14" s="33" t="s">
        <v>23</v>
      </c>
      <c r="D14" s="91" t="s">
        <v>18</v>
      </c>
      <c r="E14" s="92"/>
      <c r="F14" s="16">
        <v>17513400</v>
      </c>
    </row>
    <row r="15" spans="1:7" s="4" customFormat="1" ht="28.5" customHeight="1" x14ac:dyDescent="0.3">
      <c r="A15" s="9"/>
      <c r="B15" s="9"/>
      <c r="C15" s="34">
        <v>41033900</v>
      </c>
      <c r="D15" s="84" t="s">
        <v>25</v>
      </c>
      <c r="E15" s="85"/>
      <c r="F15" s="15">
        <f>F16</f>
        <v>33677300</v>
      </c>
    </row>
    <row r="16" spans="1:7" s="4" customFormat="1" ht="27.75" customHeight="1" x14ac:dyDescent="0.3">
      <c r="A16" s="9"/>
      <c r="B16" s="9"/>
      <c r="C16" s="33" t="s">
        <v>23</v>
      </c>
      <c r="D16" s="111" t="s">
        <v>18</v>
      </c>
      <c r="E16" s="92"/>
      <c r="F16" s="16">
        <v>33677300</v>
      </c>
    </row>
    <row r="17" spans="3:6" s="9" customFormat="1" ht="33.75" customHeight="1" x14ac:dyDescent="0.3">
      <c r="C17" s="35" t="s">
        <v>29</v>
      </c>
      <c r="D17" s="96" t="s">
        <v>30</v>
      </c>
      <c r="E17" s="97"/>
      <c r="F17" s="15">
        <f>SUM(F18)</f>
        <v>168000</v>
      </c>
    </row>
    <row r="18" spans="3:6" s="9" customFormat="1" ht="27.75" customHeight="1" x14ac:dyDescent="0.3">
      <c r="C18" s="33" t="s">
        <v>23</v>
      </c>
      <c r="D18" s="91" t="s">
        <v>18</v>
      </c>
      <c r="E18" s="92"/>
      <c r="F18" s="16">
        <v>168000</v>
      </c>
    </row>
    <row r="19" spans="3:6" s="9" customFormat="1" ht="35.25" customHeight="1" x14ac:dyDescent="0.3">
      <c r="C19" s="34">
        <v>41036000</v>
      </c>
      <c r="D19" s="84" t="s">
        <v>31</v>
      </c>
      <c r="E19" s="85"/>
      <c r="F19" s="15">
        <f>F20</f>
        <v>929900</v>
      </c>
    </row>
    <row r="20" spans="3:6" s="9" customFormat="1" ht="33" customHeight="1" x14ac:dyDescent="0.3">
      <c r="C20" s="33" t="s">
        <v>23</v>
      </c>
      <c r="D20" s="91" t="s">
        <v>18</v>
      </c>
      <c r="E20" s="92"/>
      <c r="F20" s="16">
        <v>929900</v>
      </c>
    </row>
    <row r="21" spans="3:6" s="9" customFormat="1" ht="33.75" customHeight="1" x14ac:dyDescent="0.3">
      <c r="C21" s="35" t="s">
        <v>32</v>
      </c>
      <c r="D21" s="96" t="s">
        <v>33</v>
      </c>
      <c r="E21" s="97"/>
      <c r="F21" s="15">
        <f>SUM(F22)</f>
        <v>2774900</v>
      </c>
    </row>
    <row r="22" spans="3:6" s="9" customFormat="1" ht="30" customHeight="1" x14ac:dyDescent="0.3">
      <c r="C22" s="33" t="s">
        <v>23</v>
      </c>
      <c r="D22" s="91" t="s">
        <v>18</v>
      </c>
      <c r="E22" s="92"/>
      <c r="F22" s="16">
        <v>2774900</v>
      </c>
    </row>
    <row r="23" spans="3:6" s="9" customFormat="1" ht="37.5" customHeight="1" x14ac:dyDescent="0.3">
      <c r="C23" s="35" t="s">
        <v>54</v>
      </c>
      <c r="D23" s="96" t="s">
        <v>55</v>
      </c>
      <c r="E23" s="97"/>
      <c r="F23" s="15">
        <f>F24</f>
        <v>54195.99</v>
      </c>
    </row>
    <row r="24" spans="3:6" s="9" customFormat="1" ht="30" customHeight="1" x14ac:dyDescent="0.3">
      <c r="C24" s="39" t="s">
        <v>68</v>
      </c>
      <c r="D24" s="98" t="s">
        <v>35</v>
      </c>
      <c r="E24" s="99"/>
      <c r="F24" s="16">
        <v>54195.99</v>
      </c>
    </row>
    <row r="25" spans="3:6" s="9" customFormat="1" ht="30" customHeight="1" x14ac:dyDescent="0.3">
      <c r="C25" s="34">
        <v>41051000</v>
      </c>
      <c r="D25" s="84" t="s">
        <v>34</v>
      </c>
      <c r="E25" s="85"/>
      <c r="F25" s="15">
        <f>F26</f>
        <v>1607400</v>
      </c>
    </row>
    <row r="26" spans="3:6" s="9" customFormat="1" ht="30" customHeight="1" x14ac:dyDescent="0.3">
      <c r="C26" s="39" t="s">
        <v>68</v>
      </c>
      <c r="D26" s="82" t="s">
        <v>35</v>
      </c>
      <c r="E26" s="83"/>
      <c r="F26" s="16">
        <v>1607400</v>
      </c>
    </row>
    <row r="27" spans="3:6" s="9" customFormat="1" ht="27.75" customHeight="1" x14ac:dyDescent="0.2">
      <c r="C27" s="37">
        <v>41053900</v>
      </c>
      <c r="D27" s="84" t="s">
        <v>36</v>
      </c>
      <c r="E27" s="85"/>
      <c r="F27" s="17">
        <f>F28+F29+F30</f>
        <v>66100</v>
      </c>
    </row>
    <row r="28" spans="3:6" s="9" customFormat="1" ht="31.5" customHeight="1" x14ac:dyDescent="0.2">
      <c r="C28" s="39" t="s">
        <v>42</v>
      </c>
      <c r="D28" s="82" t="s">
        <v>16</v>
      </c>
      <c r="E28" s="83"/>
      <c r="F28" s="18">
        <v>36000</v>
      </c>
    </row>
    <row r="29" spans="3:6" s="9" customFormat="1" ht="42.75" customHeight="1" x14ac:dyDescent="0.2">
      <c r="C29" s="39" t="s">
        <v>44</v>
      </c>
      <c r="D29" s="82" t="s">
        <v>37</v>
      </c>
      <c r="E29" s="83"/>
      <c r="F29" s="18">
        <v>20000</v>
      </c>
    </row>
    <row r="30" spans="3:6" s="9" customFormat="1" ht="33" customHeight="1" x14ac:dyDescent="0.2">
      <c r="C30" s="38">
        <v>353400000</v>
      </c>
      <c r="D30" s="82" t="s">
        <v>38</v>
      </c>
      <c r="E30" s="83"/>
      <c r="F30" s="18">
        <v>10100</v>
      </c>
    </row>
    <row r="31" spans="3:6" s="9" customFormat="1" ht="39" customHeight="1" x14ac:dyDescent="0.2">
      <c r="C31" s="34">
        <v>41053900</v>
      </c>
      <c r="D31" s="84" t="s">
        <v>58</v>
      </c>
      <c r="E31" s="85"/>
      <c r="F31" s="31">
        <f>SUM(F32:F35)</f>
        <v>2519558.0300000003</v>
      </c>
    </row>
    <row r="32" spans="3:6" s="9" customFormat="1" ht="39" customHeight="1" x14ac:dyDescent="0.2">
      <c r="C32" s="39" t="s">
        <v>42</v>
      </c>
      <c r="D32" s="82" t="s">
        <v>16</v>
      </c>
      <c r="E32" s="83"/>
      <c r="F32" s="30">
        <v>1080208.03</v>
      </c>
    </row>
    <row r="33" spans="3:7" s="9" customFormat="1" ht="39" customHeight="1" x14ac:dyDescent="0.2">
      <c r="C33" s="39" t="s">
        <v>44</v>
      </c>
      <c r="D33" s="82" t="s">
        <v>37</v>
      </c>
      <c r="E33" s="83"/>
      <c r="F33" s="20">
        <v>167000</v>
      </c>
    </row>
    <row r="34" spans="3:7" s="9" customFormat="1" ht="39" customHeight="1" x14ac:dyDescent="0.2">
      <c r="C34" s="39" t="s">
        <v>43</v>
      </c>
      <c r="D34" s="82" t="s">
        <v>38</v>
      </c>
      <c r="E34" s="83"/>
      <c r="F34" s="20">
        <v>1094200</v>
      </c>
    </row>
    <row r="35" spans="3:7" s="9" customFormat="1" ht="31.5" customHeight="1" x14ac:dyDescent="0.2">
      <c r="C35" s="39" t="s">
        <v>39</v>
      </c>
      <c r="D35" s="82" t="s">
        <v>40</v>
      </c>
      <c r="E35" s="83"/>
      <c r="F35" s="20">
        <v>178150</v>
      </c>
    </row>
    <row r="36" spans="3:7" s="9" customFormat="1" ht="31.5" customHeight="1" x14ac:dyDescent="0.2">
      <c r="C36" s="40">
        <v>41053900</v>
      </c>
      <c r="D36" s="84" t="s">
        <v>59</v>
      </c>
      <c r="E36" s="85"/>
      <c r="F36" s="19">
        <v>100000</v>
      </c>
    </row>
    <row r="37" spans="3:7" s="9" customFormat="1" ht="31.5" customHeight="1" x14ac:dyDescent="0.2">
      <c r="C37" s="39" t="s">
        <v>42</v>
      </c>
      <c r="D37" s="82" t="s">
        <v>16</v>
      </c>
      <c r="E37" s="83"/>
      <c r="F37" s="20">
        <v>100000</v>
      </c>
    </row>
    <row r="38" spans="3:7" s="9" customFormat="1" ht="46.5" customHeight="1" x14ac:dyDescent="0.2">
      <c r="C38" s="34">
        <v>41053900</v>
      </c>
      <c r="D38" s="84" t="s">
        <v>41</v>
      </c>
      <c r="E38" s="85"/>
      <c r="F38" s="19">
        <f>F39+F40+F41</f>
        <v>171900</v>
      </c>
      <c r="G38" s="14"/>
    </row>
    <row r="39" spans="3:7" s="9" customFormat="1" ht="27.75" customHeight="1" x14ac:dyDescent="0.2">
      <c r="C39" s="39" t="s">
        <v>42</v>
      </c>
      <c r="D39" s="82" t="s">
        <v>16</v>
      </c>
      <c r="E39" s="83"/>
      <c r="F39" s="20">
        <v>97600</v>
      </c>
    </row>
    <row r="40" spans="3:7" s="9" customFormat="1" ht="36.75" customHeight="1" x14ac:dyDescent="0.2">
      <c r="C40" s="39" t="s">
        <v>43</v>
      </c>
      <c r="D40" s="82" t="s">
        <v>38</v>
      </c>
      <c r="E40" s="83"/>
      <c r="F40" s="20">
        <v>33300</v>
      </c>
    </row>
    <row r="41" spans="3:7" s="9" customFormat="1" ht="33" customHeight="1" x14ac:dyDescent="0.2">
      <c r="C41" s="39" t="s">
        <v>44</v>
      </c>
      <c r="D41" s="82" t="s">
        <v>37</v>
      </c>
      <c r="E41" s="83"/>
      <c r="F41" s="20">
        <v>41000</v>
      </c>
    </row>
    <row r="42" spans="3:7" s="9" customFormat="1" ht="51.75" customHeight="1" x14ac:dyDescent="0.2">
      <c r="C42" s="41">
        <v>41059300</v>
      </c>
      <c r="D42" s="90" t="s">
        <v>53</v>
      </c>
      <c r="E42" s="90"/>
      <c r="F42" s="19">
        <f>F43</f>
        <v>245720</v>
      </c>
    </row>
    <row r="43" spans="3:7" s="9" customFormat="1" ht="29.25" customHeight="1" x14ac:dyDescent="0.2">
      <c r="C43" s="33" t="s">
        <v>23</v>
      </c>
      <c r="D43" s="91" t="s">
        <v>18</v>
      </c>
      <c r="E43" s="92"/>
      <c r="F43" s="20">
        <v>245720</v>
      </c>
    </row>
    <row r="44" spans="3:7" s="9" customFormat="1" ht="40.5" customHeight="1" x14ac:dyDescent="0.3">
      <c r="C44" s="93" t="s">
        <v>6</v>
      </c>
      <c r="D44" s="94"/>
      <c r="E44" s="94"/>
      <c r="F44" s="95"/>
    </row>
    <row r="45" spans="3:7" s="9" customFormat="1" ht="42" customHeight="1" x14ac:dyDescent="0.2">
      <c r="C45" s="34">
        <v>41051100</v>
      </c>
      <c r="D45" s="84" t="s">
        <v>60</v>
      </c>
      <c r="E45" s="89"/>
      <c r="F45" s="21">
        <v>315000</v>
      </c>
    </row>
    <row r="46" spans="3:7" s="9" customFormat="1" ht="33" customHeight="1" x14ac:dyDescent="0.2">
      <c r="C46" s="39" t="s">
        <v>68</v>
      </c>
      <c r="D46" s="82" t="s">
        <v>35</v>
      </c>
      <c r="E46" s="83"/>
      <c r="F46" s="22">
        <f>F45</f>
        <v>315000</v>
      </c>
    </row>
    <row r="47" spans="3:7" ht="34.5" customHeight="1" x14ac:dyDescent="0.3">
      <c r="C47" s="42" t="s">
        <v>7</v>
      </c>
      <c r="D47" s="43" t="s">
        <v>8</v>
      </c>
      <c r="E47" s="44"/>
      <c r="F47" s="23">
        <f>SUM(F48:F49)</f>
        <v>60143374.020000003</v>
      </c>
    </row>
    <row r="48" spans="3:7" s="9" customFormat="1" ht="40.5" customHeight="1" x14ac:dyDescent="0.3">
      <c r="C48" s="42" t="s">
        <v>7</v>
      </c>
      <c r="D48" s="43" t="s">
        <v>9</v>
      </c>
      <c r="E48" s="44"/>
      <c r="F48" s="23">
        <f>SUM(F13+F15+F17+F19+F21+F23+F25+F27+F31+F38+F42+F36)</f>
        <v>59828374.020000003</v>
      </c>
    </row>
    <row r="49" spans="1:9" ht="30.75" customHeight="1" x14ac:dyDescent="0.3">
      <c r="C49" s="42" t="s">
        <v>7</v>
      </c>
      <c r="D49" s="43" t="s">
        <v>10</v>
      </c>
      <c r="E49" s="44"/>
      <c r="F49" s="23">
        <f>F45</f>
        <v>315000</v>
      </c>
      <c r="H49" s="5"/>
      <c r="I49" s="5">
        <f>SUM(H49-H50)</f>
        <v>0</v>
      </c>
    </row>
    <row r="50" spans="1:9" ht="26.25" customHeight="1" x14ac:dyDescent="0.2">
      <c r="C50" s="9"/>
      <c r="D50" s="9"/>
      <c r="E50" s="9"/>
      <c r="F50" s="9"/>
      <c r="G50" s="11"/>
      <c r="H50" s="5"/>
    </row>
    <row r="51" spans="1:9" ht="21.75" customHeight="1" x14ac:dyDescent="0.3">
      <c r="C51" s="63" t="s">
        <v>61</v>
      </c>
      <c r="D51" s="7"/>
      <c r="E51" s="9"/>
      <c r="F51" s="10" t="s">
        <v>1</v>
      </c>
    </row>
    <row r="52" spans="1:9" ht="2.25" customHeight="1" x14ac:dyDescent="0.2">
      <c r="C52" s="2" t="s">
        <v>11</v>
      </c>
      <c r="D52" s="2" t="s">
        <v>12</v>
      </c>
      <c r="E52" s="2" t="s">
        <v>13</v>
      </c>
      <c r="F52" s="2" t="s">
        <v>4</v>
      </c>
    </row>
    <row r="53" spans="1:9" ht="36" customHeight="1" x14ac:dyDescent="0.2">
      <c r="C53" s="1">
        <v>1</v>
      </c>
      <c r="D53" s="1">
        <v>2</v>
      </c>
      <c r="E53" s="1">
        <v>3</v>
      </c>
      <c r="F53" s="1">
        <v>4</v>
      </c>
    </row>
    <row r="54" spans="1:9" ht="44.25" customHeight="1" x14ac:dyDescent="0.3">
      <c r="A54"/>
      <c r="B54"/>
      <c r="C54" s="86" t="s">
        <v>22</v>
      </c>
      <c r="D54" s="87"/>
      <c r="E54" s="87"/>
      <c r="F54" s="88"/>
    </row>
    <row r="55" spans="1:9" s="9" customFormat="1" ht="61.5" customHeight="1" x14ac:dyDescent="0.3">
      <c r="C55" s="46">
        <v>3719730</v>
      </c>
      <c r="D55" s="71">
        <v>9730</v>
      </c>
      <c r="E55" s="78" t="s">
        <v>65</v>
      </c>
      <c r="F55" s="75">
        <v>200000</v>
      </c>
    </row>
    <row r="56" spans="1:9" s="9" customFormat="1" ht="30.75" customHeight="1" x14ac:dyDescent="0.3">
      <c r="C56" s="72" t="s">
        <v>68</v>
      </c>
      <c r="D56" s="73">
        <v>9730</v>
      </c>
      <c r="E56" s="76" t="s">
        <v>67</v>
      </c>
      <c r="F56" s="74">
        <v>200000</v>
      </c>
    </row>
    <row r="57" spans="1:9" s="9" customFormat="1" ht="44.25" customHeight="1" x14ac:dyDescent="0.3">
      <c r="C57" s="73"/>
      <c r="D57" s="73">
        <v>9730</v>
      </c>
      <c r="E57" s="77" t="s">
        <v>69</v>
      </c>
      <c r="F57" s="74">
        <v>200000</v>
      </c>
    </row>
    <row r="58" spans="1:9" ht="36" customHeight="1" x14ac:dyDescent="0.2">
      <c r="A58"/>
      <c r="B58"/>
      <c r="C58" s="46" t="s">
        <v>14</v>
      </c>
      <c r="D58" s="46" t="s">
        <v>15</v>
      </c>
      <c r="E58" s="47" t="s">
        <v>19</v>
      </c>
      <c r="F58" s="24">
        <v>140000</v>
      </c>
    </row>
    <row r="59" spans="1:9" ht="42.75" customHeight="1" x14ac:dyDescent="0.2">
      <c r="A59"/>
      <c r="B59"/>
      <c r="C59" s="48">
        <v>3533000000</v>
      </c>
      <c r="D59" s="48" t="s">
        <v>15</v>
      </c>
      <c r="E59" s="49" t="s">
        <v>16</v>
      </c>
      <c r="F59" s="25">
        <v>140000</v>
      </c>
    </row>
    <row r="60" spans="1:9" s="9" customFormat="1" ht="42.75" customHeight="1" x14ac:dyDescent="0.2">
      <c r="C60" s="46" t="s">
        <v>14</v>
      </c>
      <c r="D60" s="46" t="s">
        <v>15</v>
      </c>
      <c r="E60" s="47" t="s">
        <v>57</v>
      </c>
      <c r="F60" s="25">
        <f>F61</f>
        <v>11100</v>
      </c>
    </row>
    <row r="61" spans="1:9" s="9" customFormat="1" ht="42.75" customHeight="1" x14ac:dyDescent="0.2">
      <c r="C61" s="39" t="s">
        <v>39</v>
      </c>
      <c r="D61" s="48">
        <v>9770</v>
      </c>
      <c r="E61" s="49" t="s">
        <v>40</v>
      </c>
      <c r="F61" s="25">
        <v>11100</v>
      </c>
    </row>
    <row r="62" spans="1:9" ht="53.25" customHeight="1" x14ac:dyDescent="0.2">
      <c r="A62"/>
      <c r="B62"/>
      <c r="C62" s="37">
        <v>3719800</v>
      </c>
      <c r="D62" s="46">
        <v>9800</v>
      </c>
      <c r="E62" s="50" t="s">
        <v>45</v>
      </c>
      <c r="F62" s="26">
        <v>100000</v>
      </c>
    </row>
    <row r="63" spans="1:9" ht="37.5" customHeight="1" x14ac:dyDescent="0.2">
      <c r="A63"/>
      <c r="B63"/>
      <c r="C63" s="38">
        <v>99000000000</v>
      </c>
      <c r="D63" s="51">
        <v>9800</v>
      </c>
      <c r="E63" s="49" t="s">
        <v>18</v>
      </c>
      <c r="F63" s="25">
        <v>100000</v>
      </c>
    </row>
    <row r="64" spans="1:9" s="9" customFormat="1" ht="79.5" customHeight="1" x14ac:dyDescent="0.2">
      <c r="C64" s="37">
        <v>3719800</v>
      </c>
      <c r="D64" s="46">
        <v>9800</v>
      </c>
      <c r="E64" s="50" t="s">
        <v>46</v>
      </c>
      <c r="F64" s="26">
        <v>100000</v>
      </c>
    </row>
    <row r="65" spans="3:6" s="9" customFormat="1" ht="31.5" customHeight="1" x14ac:dyDescent="0.2">
      <c r="C65" s="38">
        <v>99000000000</v>
      </c>
      <c r="D65" s="51">
        <v>9800</v>
      </c>
      <c r="E65" s="49" t="s">
        <v>18</v>
      </c>
      <c r="F65" s="25">
        <v>100000</v>
      </c>
    </row>
    <row r="66" spans="3:6" s="9" customFormat="1" ht="57" customHeight="1" x14ac:dyDescent="0.2">
      <c r="C66" s="37">
        <v>3719800</v>
      </c>
      <c r="D66" s="46">
        <v>9800</v>
      </c>
      <c r="E66" s="50" t="s">
        <v>48</v>
      </c>
      <c r="F66" s="26">
        <v>100000</v>
      </c>
    </row>
    <row r="67" spans="3:6" s="9" customFormat="1" ht="28.5" customHeight="1" x14ac:dyDescent="0.2">
      <c r="C67" s="38">
        <v>99000000000</v>
      </c>
      <c r="D67" s="51">
        <v>9800</v>
      </c>
      <c r="E67" s="49" t="s">
        <v>18</v>
      </c>
      <c r="F67" s="25">
        <v>100000</v>
      </c>
    </row>
    <row r="68" spans="3:6" s="9" customFormat="1" ht="54.75" customHeight="1" x14ac:dyDescent="0.2">
      <c r="C68" s="37">
        <v>3719800</v>
      </c>
      <c r="D68" s="46">
        <v>9800</v>
      </c>
      <c r="E68" s="50" t="s">
        <v>49</v>
      </c>
      <c r="F68" s="26">
        <v>100000</v>
      </c>
    </row>
    <row r="69" spans="3:6" s="9" customFormat="1" ht="34.5" customHeight="1" x14ac:dyDescent="0.2">
      <c r="C69" s="38">
        <v>99000000000</v>
      </c>
      <c r="D69" s="51">
        <v>9800</v>
      </c>
      <c r="E69" s="49" t="s">
        <v>18</v>
      </c>
      <c r="F69" s="25">
        <v>100000</v>
      </c>
    </row>
    <row r="70" spans="3:6" s="9" customFormat="1" ht="75.75" customHeight="1" x14ac:dyDescent="0.2">
      <c r="C70" s="37">
        <v>3719800</v>
      </c>
      <c r="D70" s="51">
        <v>9800</v>
      </c>
      <c r="E70" s="50" t="s">
        <v>50</v>
      </c>
      <c r="F70" s="26">
        <v>100000</v>
      </c>
    </row>
    <row r="71" spans="3:6" s="9" customFormat="1" ht="38.25" customHeight="1" x14ac:dyDescent="0.2">
      <c r="C71" s="38">
        <v>99000000000</v>
      </c>
      <c r="D71" s="51">
        <v>9800</v>
      </c>
      <c r="E71" s="49" t="s">
        <v>18</v>
      </c>
      <c r="F71" s="25">
        <v>100000</v>
      </c>
    </row>
    <row r="72" spans="3:6" s="9" customFormat="1" ht="66" customHeight="1" x14ac:dyDescent="0.2">
      <c r="C72" s="37">
        <v>3719800</v>
      </c>
      <c r="D72" s="46">
        <v>9800</v>
      </c>
      <c r="E72" s="52" t="s">
        <v>51</v>
      </c>
      <c r="F72" s="27">
        <v>100000</v>
      </c>
    </row>
    <row r="73" spans="3:6" s="9" customFormat="1" ht="36" customHeight="1" x14ac:dyDescent="0.2">
      <c r="C73" s="38">
        <v>99000000000</v>
      </c>
      <c r="D73" s="51">
        <v>9800</v>
      </c>
      <c r="E73" s="53" t="s">
        <v>18</v>
      </c>
      <c r="F73" s="28">
        <v>100000</v>
      </c>
    </row>
    <row r="74" spans="3:6" s="13" customFormat="1" ht="69.75" customHeight="1" x14ac:dyDescent="0.2">
      <c r="C74" s="37">
        <v>3719800</v>
      </c>
      <c r="D74" s="34">
        <v>9800</v>
      </c>
      <c r="E74" s="54" t="s">
        <v>56</v>
      </c>
      <c r="F74" s="27">
        <v>100000</v>
      </c>
    </row>
    <row r="75" spans="3:6" s="9" customFormat="1" ht="34.5" customHeight="1" x14ac:dyDescent="0.2">
      <c r="C75" s="38">
        <v>99000000000</v>
      </c>
      <c r="D75" s="55">
        <v>9800</v>
      </c>
      <c r="E75" s="53" t="s">
        <v>18</v>
      </c>
      <c r="F75" s="28">
        <v>100000</v>
      </c>
    </row>
    <row r="76" spans="3:6" s="13" customFormat="1" ht="62.25" customHeight="1" x14ac:dyDescent="0.3">
      <c r="C76" s="79" t="s">
        <v>21</v>
      </c>
      <c r="D76" s="80"/>
      <c r="E76" s="80"/>
      <c r="F76" s="81"/>
    </row>
    <row r="77" spans="3:6" s="9" customFormat="1" ht="39.75" customHeight="1" x14ac:dyDescent="0.2">
      <c r="C77" s="6">
        <v>0</v>
      </c>
      <c r="D77" s="6">
        <v>0</v>
      </c>
      <c r="E77" s="6">
        <v>0</v>
      </c>
      <c r="F77" s="6">
        <v>0</v>
      </c>
    </row>
    <row r="78" spans="3:6" s="9" customFormat="1" ht="42" customHeight="1" x14ac:dyDescent="0.2">
      <c r="C78" s="46" t="s">
        <v>14</v>
      </c>
      <c r="D78" s="46" t="s">
        <v>15</v>
      </c>
      <c r="E78" s="47" t="s">
        <v>52</v>
      </c>
      <c r="F78" s="27">
        <v>220000</v>
      </c>
    </row>
    <row r="79" spans="3:6" s="9" customFormat="1" ht="28.5" customHeight="1" x14ac:dyDescent="0.2">
      <c r="C79" s="36">
        <v>310000000</v>
      </c>
      <c r="D79" s="51">
        <v>9770</v>
      </c>
      <c r="E79" s="56" t="s">
        <v>35</v>
      </c>
      <c r="F79" s="25">
        <v>220000</v>
      </c>
    </row>
    <row r="80" spans="3:6" s="9" customFormat="1" ht="43.5" customHeight="1" x14ac:dyDescent="0.2">
      <c r="C80" s="37">
        <v>3719800</v>
      </c>
      <c r="D80" s="46">
        <v>9800</v>
      </c>
      <c r="E80" s="50" t="s">
        <v>47</v>
      </c>
      <c r="F80" s="26">
        <v>200000</v>
      </c>
    </row>
    <row r="81" spans="1:7" s="9" customFormat="1" ht="37.5" customHeight="1" x14ac:dyDescent="0.2">
      <c r="C81" s="38">
        <v>99000000000</v>
      </c>
      <c r="D81" s="51">
        <v>9800</v>
      </c>
      <c r="E81" s="49" t="s">
        <v>18</v>
      </c>
      <c r="F81" s="25">
        <v>200000</v>
      </c>
    </row>
    <row r="82" spans="1:7" ht="39.75" customHeight="1" x14ac:dyDescent="0.3">
      <c r="C82" s="57" t="s">
        <v>7</v>
      </c>
      <c r="D82" s="57" t="s">
        <v>7</v>
      </c>
      <c r="E82" s="58" t="s">
        <v>8</v>
      </c>
      <c r="F82" s="29">
        <f>F83+F84</f>
        <v>1471100</v>
      </c>
    </row>
    <row r="83" spans="1:7" s="9" customFormat="1" ht="33.75" customHeight="1" x14ac:dyDescent="0.3">
      <c r="C83" s="57" t="s">
        <v>7</v>
      </c>
      <c r="D83" s="57" t="s">
        <v>7</v>
      </c>
      <c r="E83" s="58" t="s">
        <v>9</v>
      </c>
      <c r="F83" s="29">
        <f>SUM(F55+F58+F62+F64+F66+F68+F70+F72+F74+F60)</f>
        <v>1051100</v>
      </c>
    </row>
    <row r="84" spans="1:7" ht="37.5" customHeight="1" x14ac:dyDescent="0.3">
      <c r="C84" s="57" t="s">
        <v>7</v>
      </c>
      <c r="D84" s="57" t="s">
        <v>7</v>
      </c>
      <c r="E84" s="58" t="s">
        <v>10</v>
      </c>
      <c r="F84" s="29">
        <f>SUM(F78+F80)</f>
        <v>420000</v>
      </c>
    </row>
    <row r="85" spans="1:7" s="9" customFormat="1" ht="42.75" customHeight="1" x14ac:dyDescent="0.25">
      <c r="C85" s="7"/>
      <c r="D85" s="7"/>
      <c r="E85" s="7"/>
      <c r="F85" s="7"/>
    </row>
    <row r="86" spans="1:7" s="9" customFormat="1" ht="38.25" customHeight="1" x14ac:dyDescent="0.35">
      <c r="C86" s="61" t="s">
        <v>17</v>
      </c>
      <c r="D86" s="61"/>
      <c r="E86" s="62" t="s">
        <v>20</v>
      </c>
      <c r="F86"/>
    </row>
    <row r="87" spans="1:7" s="4" customFormat="1" ht="18.75" x14ac:dyDescent="0.3">
      <c r="A87" s="9"/>
      <c r="B87" s="9"/>
      <c r="C87" s="60"/>
      <c r="D87" s="60"/>
      <c r="E87" s="59"/>
      <c r="F87"/>
      <c r="G87" s="8"/>
    </row>
    <row r="88" spans="1:7" ht="36.75" customHeight="1" x14ac:dyDescent="0.25">
      <c r="E88" s="12"/>
    </row>
  </sheetData>
  <mergeCells count="45">
    <mergeCell ref="D23:E23"/>
    <mergeCell ref="D24:E24"/>
    <mergeCell ref="D11:E11"/>
    <mergeCell ref="C12:F12"/>
    <mergeCell ref="E1:F1"/>
    <mergeCell ref="E2:F2"/>
    <mergeCell ref="C6:F6"/>
    <mergeCell ref="C7:F7"/>
    <mergeCell ref="D10:E10"/>
    <mergeCell ref="C5:F5"/>
    <mergeCell ref="C4:F4"/>
    <mergeCell ref="D13:E13"/>
    <mergeCell ref="D14:E14"/>
    <mergeCell ref="D15:E15"/>
    <mergeCell ref="D16:E16"/>
    <mergeCell ref="D21:E21"/>
    <mergeCell ref="D25:E25"/>
    <mergeCell ref="D26:E26"/>
    <mergeCell ref="D27:E27"/>
    <mergeCell ref="D38:E38"/>
    <mergeCell ref="D39:E39"/>
    <mergeCell ref="D32:E32"/>
    <mergeCell ref="D33:E33"/>
    <mergeCell ref="D34:E34"/>
    <mergeCell ref="D36:E36"/>
    <mergeCell ref="D37:E37"/>
    <mergeCell ref="D22:E22"/>
    <mergeCell ref="D17:E17"/>
    <mergeCell ref="D18:E18"/>
    <mergeCell ref="D19:E19"/>
    <mergeCell ref="D20:E20"/>
    <mergeCell ref="C76:F76"/>
    <mergeCell ref="D40:E40"/>
    <mergeCell ref="D41:E41"/>
    <mergeCell ref="D28:E28"/>
    <mergeCell ref="D29:E29"/>
    <mergeCell ref="D30:E30"/>
    <mergeCell ref="D31:E31"/>
    <mergeCell ref="D35:E35"/>
    <mergeCell ref="C54:F54"/>
    <mergeCell ref="D45:E45"/>
    <mergeCell ref="D42:E42"/>
    <mergeCell ref="D43:E43"/>
    <mergeCell ref="C44:F44"/>
    <mergeCell ref="D46:E46"/>
  </mergeCells>
  <pageMargins left="0.19685039370078741" right="0.19685039370078741" top="0.39370078740157483" bottom="0.39370078740157483" header="0" footer="0"/>
  <pageSetup paperSize="9" scale="46" orientation="portrait" r:id="rId1"/>
  <rowBreaks count="1" manualBreakCount="1">
    <brk id="50" min="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2025-05-21T08:26:27Z</cp:lastPrinted>
  <dcterms:created xsi:type="dcterms:W3CDTF">2020-12-18T08:21:35Z</dcterms:created>
  <dcterms:modified xsi:type="dcterms:W3CDTF">2025-06-23T09:13:13Z</dcterms:modified>
</cp:coreProperties>
</file>